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10" windowWidth="17400" windowHeight="11100" activeTab="1"/>
  </bookViews>
  <sheets>
    <sheet name="Прил1 (Потребление)" sheetId="6" r:id="rId1"/>
    <sheet name="Прил (ГВО)" sheetId="4" r:id="rId2"/>
  </sheets>
  <definedNames>
    <definedName name="_xlnm._FilterDatabase" localSheetId="1" hidden="1">'Прил (ГВО)'!$A$7:$AF$25</definedName>
    <definedName name="_xlnm._FilterDatabase" localSheetId="0" hidden="1">'Прил1 (Потребление)'!$A$8:$V$22</definedName>
    <definedName name="_xlnm.Print_Titles" localSheetId="1">'Прил (ГВО)'!$5:$7</definedName>
    <definedName name="_xlnm.Print_Titles" localSheetId="0">'Прил1 (Потребление)'!$5:$8</definedName>
    <definedName name="_xlnm.Print_Area" localSheetId="1">'Прил (ГВО)'!$A$1:$AF$39</definedName>
    <definedName name="_xlnm.Print_Area" localSheetId="0">'Прил1 (Потребление)'!$A$1:$V$47</definedName>
  </definedNames>
  <calcPr calcId="145621"/>
</workbook>
</file>

<file path=xl/calcChain.xml><?xml version="1.0" encoding="utf-8"?>
<calcChain xmlns="http://schemas.openxmlformats.org/spreadsheetml/2006/main">
  <c r="O22" i="6" l="1"/>
  <c r="M22" i="6"/>
  <c r="K22" i="6"/>
  <c r="Q22" i="6" l="1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AB18" i="4" l="1"/>
  <c r="Z18" i="4"/>
  <c r="W18" i="4"/>
  <c r="S18" i="4"/>
  <c r="Q18" i="4"/>
  <c r="N18" i="4"/>
  <c r="L18" i="4"/>
  <c r="J18" i="4"/>
  <c r="H18" i="4"/>
  <c r="K19" i="4"/>
  <c r="M19" i="4"/>
  <c r="N19" i="4"/>
  <c r="O19" i="4"/>
  <c r="R19" i="4"/>
  <c r="W19" i="4"/>
  <c r="Y19" i="4"/>
  <c r="AB19" i="4"/>
  <c r="AD19" i="4"/>
  <c r="AC12" i="4"/>
  <c r="Z24" i="4" l="1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AA24" i="4"/>
  <c r="AB24" i="4"/>
  <c r="AC24" i="4"/>
  <c r="AD24" i="4"/>
  <c r="AE24" i="4"/>
  <c r="I24" i="4"/>
  <c r="H24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H25" i="4"/>
  <c r="H22" i="4" l="1"/>
  <c r="AE22" i="4"/>
  <c r="AC22" i="4"/>
  <c r="AA22" i="4"/>
  <c r="X22" i="4"/>
  <c r="V22" i="4"/>
  <c r="T22" i="4"/>
  <c r="R22" i="4"/>
  <c r="P22" i="4"/>
  <c r="N22" i="4"/>
  <c r="L22" i="4"/>
  <c r="J22" i="4"/>
  <c r="I22" i="4"/>
  <c r="AD22" i="4"/>
  <c r="AB22" i="4"/>
  <c r="Y22" i="4"/>
  <c r="W22" i="4"/>
  <c r="U22" i="4"/>
  <c r="S22" i="4"/>
  <c r="Q22" i="4"/>
  <c r="O22" i="4"/>
  <c r="M22" i="4"/>
  <c r="K22" i="4"/>
  <c r="Z22" i="4"/>
</calcChain>
</file>

<file path=xl/sharedStrings.xml><?xml version="1.0" encoding="utf-8"?>
<sst xmlns="http://schemas.openxmlformats.org/spreadsheetml/2006/main" count="224" uniqueCount="149">
  <si>
    <t>Примечание</t>
  </si>
  <si>
    <t>Наименование присоединения</t>
  </si>
  <si>
    <t>Наименование объекта</t>
  </si>
  <si>
    <t>Правила заполнения формы:</t>
  </si>
  <si>
    <t xml:space="preserve">ст.4. - </t>
  </si>
  <si>
    <t>Ответственное лицо:</t>
  </si>
  <si>
    <t>3 ч</t>
  </si>
  <si>
    <t>9 ч</t>
  </si>
  <si>
    <t>18 ч</t>
  </si>
  <si>
    <t>Энергорайон</t>
  </si>
  <si>
    <t>Очередь</t>
  </si>
  <si>
    <t>тел.:</t>
  </si>
  <si>
    <t>указывается номер энергорайона в соответствии с графиком временного отключения</t>
  </si>
  <si>
    <t>указывается номер очереди отключения в соответствии с графиком временного отключения</t>
  </si>
  <si>
    <t xml:space="preserve">ст.5. - </t>
  </si>
  <si>
    <t>указывается наименование фидера (фидеров) - ВЛ или КЛ 6/10/35 кВ - участвующего в ГВО Вашей организации</t>
  </si>
  <si>
    <t>4 ч</t>
  </si>
  <si>
    <t>10 ч</t>
  </si>
  <si>
    <t>21 ч</t>
  </si>
  <si>
    <t>5 ч</t>
  </si>
  <si>
    <t>6 ч</t>
  </si>
  <si>
    <t>7 ч</t>
  </si>
  <si>
    <t>8 ч</t>
  </si>
  <si>
    <t>11 ч</t>
  </si>
  <si>
    <t>12 ч</t>
  </si>
  <si>
    <t>13 ч</t>
  </si>
  <si>
    <t>14 ч</t>
  </si>
  <si>
    <t>15 ч</t>
  </si>
  <si>
    <t>16 ч</t>
  </si>
  <si>
    <t>17 ч</t>
  </si>
  <si>
    <t>19 ч</t>
  </si>
  <si>
    <t>20 ч</t>
  </si>
  <si>
    <t>22 ч</t>
  </si>
  <si>
    <t>23 ч</t>
  </si>
  <si>
    <t>24 ч</t>
  </si>
  <si>
    <t>1 ч</t>
  </si>
  <si>
    <t>2 ч</t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</si>
  <si>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5 мин до 20 мин</t>
    </r>
  </si>
  <si>
    <r>
      <t xml:space="preserve">в том числе объемы отключения
с временем ввода </t>
    </r>
    <r>
      <rPr>
        <b/>
        <sz val="10"/>
        <rFont val="Arial Cyr"/>
        <charset val="204"/>
      </rPr>
      <t xml:space="preserve">до </t>
    </r>
    <r>
      <rPr>
        <b/>
        <u/>
        <sz val="10"/>
        <rFont val="Arial Cyr"/>
        <charset val="204"/>
      </rPr>
      <t>5 мин</t>
    </r>
  </si>
  <si>
    <t xml:space="preserve">ст.6. - </t>
  </si>
  <si>
    <t>(подпись)</t>
  </si>
  <si>
    <t>указывается наименование подстанции от которой запитано присоединение, подлежащее отключению по  ГВО.</t>
  </si>
  <si>
    <t>указывается значение активной мощности (округление до сотых), зафиксированной на присоединении (присоединениях) за соответствующий час</t>
  </si>
  <si>
    <r>
      <t xml:space="preserve">в том числе объемы отключения
с временем ввода </t>
    </r>
    <r>
      <rPr>
        <b/>
        <u/>
        <sz val="10"/>
        <rFont val="Arial Cyr"/>
        <charset val="204"/>
      </rPr>
      <t>от 20 мин до 60 мин</t>
    </r>
  </si>
  <si>
    <t>Идентификатор присоединения</t>
  </si>
  <si>
    <t>Время ввода ГВО</t>
  </si>
  <si>
    <t xml:space="preserve">ст.3. - </t>
  </si>
  <si>
    <t xml:space="preserve">ст.2. - </t>
  </si>
  <si>
    <t xml:space="preserve">ст.1. - </t>
  </si>
  <si>
    <t>указывается время отключения присоединения в соответствии с действующим графиком временного отключения, с момента получения команды от диспетчера производственного отделения ПАО "МРСК Волги"</t>
  </si>
  <si>
    <r>
      <t>идентификатор присоединения, участвующего в ГВО организации-ВПК.</t>
    </r>
    <r>
      <rPr>
        <b/>
        <u/>
        <sz val="10"/>
        <rFont val="Arial Cyr"/>
        <charset val="204"/>
      </rPr>
      <t xml:space="preserve"> Корректировке не подлежит</t>
    </r>
  </si>
  <si>
    <t>Нагрузка присоединения в соответствии с утвержденным ГВО, МВт</t>
  </si>
  <si>
    <t xml:space="preserve">ст.8 - 31. - </t>
  </si>
  <si>
    <t xml:space="preserve">ст.7. - </t>
  </si>
  <si>
    <t>до 20 мин.</t>
  </si>
  <si>
    <t>ТП-53 от РП-5
ТП-57 от РП-5
ТП-56 от РП-5
(ПС Техстекло ф.1021)</t>
  </si>
  <si>
    <t>ф.0,4 кВ №10,21,23;
ф.0,4 кВ №15,17,18,20,23;
ф,0,4 кВ, ШМА</t>
  </si>
  <si>
    <t>Т-3 от РП-1
Т-4 от РП-1
(ПС С.Восточная ф.1025)</t>
  </si>
  <si>
    <t>ф.0,4 кВ №12,13,15,17,21,23,29;
ф 0,4 кВ.№19,31
ф 0,4 кВ.№11,19,ШМА</t>
  </si>
  <si>
    <t>ф.0,4 кВ №2,6,18,20
ф.0,4 кВ,№34,50,ШМА</t>
  </si>
  <si>
    <t>ТП-57 от РП-5
(ПС Техстекло ф.1002)</t>
  </si>
  <si>
    <t>ф.0,4 кВ №1,1А,1Б,2,3,4,6,8,9</t>
  </si>
  <si>
    <t>Т-1 от РП-1
Т-2 от РП-1
(ПС Техстекло ф.1023)</t>
  </si>
  <si>
    <t>ф.0,4кВ №2,4,6,9,10,11;
ф.0,4кВ №13,14,16,18</t>
  </si>
  <si>
    <t xml:space="preserve">ф.0,4 кВ №14,18
ф.0,4 кВ №17,19,22,25 </t>
  </si>
  <si>
    <t>ТП-48 от РП-4
ТП-49 от РП-4
(ПС Техстекло ф.1030)</t>
  </si>
  <si>
    <t>ф.0,4 кВ№15,18
ф.0,4 кВ№15,19,20,21</t>
  </si>
  <si>
    <t>до 60 мин.</t>
  </si>
  <si>
    <t>ТП-23 от РП-2
(ПС Техстекло ф.1029)</t>
  </si>
  <si>
    <t>ф.0,4 кВ,№28,30,40,ШМА</t>
  </si>
  <si>
    <t>ТП-14 от РП-1
(ПС Техстекло ф.1023)</t>
  </si>
  <si>
    <t>ф.0,4кВ ШМА;
ф.0,4кВ №19,20,21,22,23,26,29,31;</t>
  </si>
  <si>
    <t>ТП-41 от РП-4
ТП-45 от РП-4 
ТП-48 от РП-4
ТП-49 от РП-4
(ПС Техстекло ф.1012)</t>
  </si>
  <si>
    <t>ф.0,4 кВ №2,5,6,9,10,11;
ф.0,4 кВ №1,2,3,6,8,9,10;
ф.0,4 кВ № 1,4,9;
ф.0,4 кВ № 1,3,5,9,11</t>
  </si>
  <si>
    <t>Т-5 от РП-1
Т-6 от РП-1
Т-7 от РП-1
Т-8 от РП-1
(ПС С.Восточная ф.1040)</t>
  </si>
  <si>
    <t>ф.0,4 кВ №32,33,34,35,37,38,39,40,41,42,44
ф.0,4 кВ ШМА
ф.0,4 кВ 45,46,47,48,49,50,51,52,54,56
ф.0,4 кВ №57,58,59,60,61,62</t>
  </si>
  <si>
    <t>ТП- 41 от РП-4
ТП-45 от РП-4 
(ПС Техстекло ф.1030)</t>
  </si>
  <si>
    <t>Итого объемы отключения
по АО «Саратовстройстекло»</t>
  </si>
  <si>
    <t>ф.0,4 кВ №1,2,3,10
ф.0,4 кВ 12,13,14,17,18,20,22,23,25,28,33</t>
  </si>
  <si>
    <t>Технический директор</t>
  </si>
  <si>
    <t>А.А. Елисеев</t>
  </si>
  <si>
    <t>Приложение №1 к Письму № ______________________ от ____________________</t>
  </si>
  <si>
    <t>Данные по точкам присоединения АО "Саратовстройстекло" к объектам электросетевого хозяйства субъектов электроэнергетики на территории Саратовской области</t>
  </si>
  <si>
    <t>Пример заполнения формы</t>
  </si>
  <si>
    <t>№ п/п</t>
  </si>
  <si>
    <t>Собственник объекта</t>
  </si>
  <si>
    <t>Смежная организация</t>
  </si>
  <si>
    <t>Тип присоединения</t>
  </si>
  <si>
    <t>ф_к</t>
  </si>
  <si>
    <t>Класс напряжения присоединения</t>
  </si>
  <si>
    <t>Идентификатор (alias)</t>
  </si>
  <si>
    <r>
      <t>Потребление электрической мощности в соответствии с Актом, МВт</t>
    </r>
    <r>
      <rPr>
        <b/>
        <sz val="10"/>
        <rFont val="Arial Cyr"/>
        <charset val="204"/>
      </rPr>
      <t>*</t>
    </r>
  </si>
  <si>
    <t>Суммарная величина брони электроснабжения потребителей, МВт</t>
  </si>
  <si>
    <t>Потребители имеющие аварийную, технологическую бронь (перечислить)</t>
  </si>
  <si>
    <t>Аварийная бронь</t>
  </si>
  <si>
    <t>Технологическая бронь</t>
  </si>
  <si>
    <t>МВт</t>
  </si>
  <si>
    <t>Мвар</t>
  </si>
  <si>
    <t>1а</t>
  </si>
  <si>
    <t>4а</t>
  </si>
  <si>
    <t>4б</t>
  </si>
  <si>
    <t>4в</t>
  </si>
  <si>
    <t>4г</t>
  </si>
  <si>
    <t>Центральное ПО</t>
  </si>
  <si>
    <t>Саратовстройстекло</t>
  </si>
  <si>
    <t>С.Восточная</t>
  </si>
  <si>
    <t>ф.</t>
  </si>
  <si>
    <t>Техстекло</t>
  </si>
  <si>
    <t>Примечание:</t>
  </si>
  <si>
    <t>*</t>
  </si>
  <si>
    <t>необходимо указать значение мощности потребления в соответствии с Актом согласования аварийной и технологической брони электроснабжения потребителя электрической энергии.</t>
  </si>
  <si>
    <t>ст.1. -</t>
  </si>
  <si>
    <t>порядковый номер пункта</t>
  </si>
  <si>
    <t>ст.1а. -</t>
  </si>
  <si>
    <r>
      <t xml:space="preserve">идентификатор смежного присоединения (точки поставки), </t>
    </r>
    <r>
      <rPr>
        <u/>
        <sz val="10"/>
        <rFont val="Arial Cyr"/>
        <charset val="204"/>
      </rPr>
      <t>корректировке не подлежит</t>
    </r>
  </si>
  <si>
    <t>ст.2. -</t>
  </si>
  <si>
    <t>организация-собственник объекта (потребитель либо субъект электроэнергетики) к которому подключено смежное присоединение</t>
  </si>
  <si>
    <t>ст.3. -</t>
  </si>
  <si>
    <t>смежная организация-собственник ВЛ, КЛ и т.д. смежного присоединения</t>
  </si>
  <si>
    <t>ст.4. -</t>
  </si>
  <si>
    <t>наименование объекта электроэнергетики</t>
  </si>
  <si>
    <t>ст.5. -</t>
  </si>
  <si>
    <t>наименование смежного присоединения (ВЛ, КЛ и т.д.)</t>
  </si>
  <si>
    <t>ст.1-5 подлежат корректировке в случае несоответствия с действующими договорами электроснабжения (договорами на передачу электрической энергии)</t>
  </si>
  <si>
    <t xml:space="preserve">ст.6-11 - </t>
  </si>
  <si>
    <t xml:space="preserve">ст.12. - </t>
  </si>
  <si>
    <t xml:space="preserve">ст.13. - </t>
  </si>
  <si>
    <t>необходимо указать в МВт мощность потребления присоединения, указанную в Акте согласования аварийной и технологической брони электроснабжения потребителя электрической энергии.</t>
  </si>
  <si>
    <t>ст.14. -</t>
  </si>
  <si>
    <t>необходимо указать в МВт суммарную величину мощности приемников имеющих аварийную броню электроснабжения, в соответствии с Актом согласования технологической и аварийной брони электроснабжения потребителя электрической энергии.</t>
  </si>
  <si>
    <t>ст.15. -</t>
  </si>
  <si>
    <t>необходимо указать в МВт суммарную величину мощности приемников имеющих технологическую броню электроснабжения, в соответствии с Актом согласования технологической и аварийной брони электроснабжения потребителя электрической энергии.</t>
  </si>
  <si>
    <t>ст.16. -</t>
  </si>
  <si>
    <t>необходимо указать наименование потребителей/электроустановок имеющих аварийную/технологическую броню электроснабжения в соответствии с Актом согласования технологической и аварийной брони электроснабжения потребителя электрической энергии.</t>
  </si>
  <si>
    <t>3 ч (мск)</t>
  </si>
  <si>
    <t>9 ч (мск)</t>
  </si>
  <si>
    <t>18 ч (мск)</t>
  </si>
  <si>
    <t>необходимо указать значение активной (МВт) и реактивной (Мвар) мощности зафиксированной на присоединении в характерные часы суток - 03-00, 9-00, 18-00 (московского времени)</t>
  </si>
  <si>
    <t>Данные по точкам присоединения АО «Саратовстройстекло»,
участвующим в ГВО в Саратовской энергосистеме на период 01.10.2019-30.09.2020</t>
  </si>
  <si>
    <t>Мощность зафиксированная в характерные часы 18.12.2019 г., МВт</t>
  </si>
  <si>
    <t>указывается нагрузка присоединения в соответствии с утвержденным в установленном порядке графиком временного отключения на период 01.10.2019-30.09.2020</t>
  </si>
  <si>
    <t>ТП-24 от РП-2
ТП-23 от РП-2
ТП-22 от РП-2                                                                                      ТП-20 от РП-2
(ПС Техстекло ф.1017)</t>
  </si>
  <si>
    <t>ТП-24 от РП-2
ТП-23 от РП-2                                        
(ПС Техстекло ф.1029)</t>
  </si>
  <si>
    <t>ТП-48 от РП-4
ТП-49 от РП-4                                        ТП-45 от РП-4
(ПС Техстекло ф.1030)</t>
  </si>
  <si>
    <t>ТП-23 от РП-2                                 ТП-20 от РП-2
(ПС Техстекло ф.1029)</t>
  </si>
  <si>
    <t>Потребление электрической энергии за сутки 18.12.2019 г., кВт·ч</t>
  </si>
  <si>
    <t>Мощность зафиксированная в характерные часы 18.12.2019 г.</t>
  </si>
  <si>
    <t>необходимо указать в кВт·ч потребление электрической энергии зафиксированное на присоединении за сутки  18.12.2019 г.</t>
  </si>
  <si>
    <r>
      <t>Приложение №2к Письму № __</t>
    </r>
    <r>
      <rPr>
        <u/>
        <sz val="12"/>
        <rFont val="Arial Cyr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</si>
</sst>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b/>
      <u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MS Sans Serif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u/>
      <sz val="12"/>
      <name val="Arial Cyr"/>
      <charset val="204"/>
    </font>
    <font>
      <sz val="18"/>
      <name val="Times New Roman"/>
      <family val="1"/>
      <charset val="204"/>
    </font>
    <font>
      <sz val="9"/>
      <name val="Arial Cyr"/>
      <charset val="204"/>
    </font>
    <font>
      <u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87">
    <xf numFmtId="0" fontId="0" fillId="0" borderId="0"/>
    <xf numFmtId="0" fontId="20" fillId="0" borderId="0"/>
    <xf numFmtId="0" fontId="18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41" fillId="0" borderId="17">
      <alignment horizontal="center" vertical="center" wrapText="1"/>
    </xf>
    <xf numFmtId="0" fontId="34" fillId="32" borderId="12">
      <alignment horizontal="center" vertical="center" wrapText="1"/>
    </xf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0" fillId="1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0" fillId="1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0" fillId="19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2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27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0" fillId="31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0" fillId="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0" fillId="1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0" fillId="16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0" fillId="2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0" fillId="2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0" fillId="28" borderId="0" applyNumberFormat="0" applyBorder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33" fillId="4" borderId="11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6" fillId="51" borderId="19" applyNumberFormat="0" applyAlignment="0" applyProtection="0"/>
    <xf numFmtId="0" fontId="34" fillId="5" borderId="12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8" fillId="51" borderId="18" applyNumberFormat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8" fillId="0" borderId="8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29" fillId="0" borderId="9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39" fillId="0" borderId="16" applyNumberFormat="0" applyFill="0" applyAlignment="0" applyProtection="0"/>
    <xf numFmtId="0" fontId="53" fillId="52" borderId="24" applyNumberFormat="0" applyAlignment="0" applyProtection="0"/>
    <xf numFmtId="0" fontId="53" fillId="52" borderId="24" applyNumberFormat="0" applyAlignment="0" applyProtection="0"/>
    <xf numFmtId="0" fontId="36" fillId="6" borderId="14" applyNumberFormat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2" fillId="3" borderId="0" applyNumberFormat="0" applyBorder="0" applyAlignment="0" applyProtection="0"/>
    <xf numFmtId="4" fontId="14" fillId="0" borderId="0">
      <alignment vertical="center"/>
    </xf>
    <xf numFmtId="0" fontId="20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0" fillId="0" borderId="0"/>
    <xf numFmtId="0" fontId="56" fillId="0" borderId="0"/>
    <xf numFmtId="0" fontId="13" fillId="0" borderId="0"/>
    <xf numFmtId="4" fontId="14" fillId="0" borderId="0">
      <alignment vertical="center"/>
    </xf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4" fillId="54" borderId="2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0" fontId="13" fillId="7" borderId="15" applyNumberFormat="0" applyFont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35" fillId="0" borderId="13" applyNumberFormat="0" applyFill="0" applyAlignment="0" applyProtection="0"/>
    <xf numFmtId="4" fontId="60" fillId="0" borderId="0">
      <alignment vertical="center"/>
    </xf>
    <xf numFmtId="0" fontId="15" fillId="0" borderId="0"/>
    <xf numFmtId="4" fontId="60" fillId="0" borderId="0">
      <alignment vertical="center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35" borderId="0" applyNumberFormat="0" applyBorder="0" applyAlignment="0" applyProtection="0"/>
    <xf numFmtId="0" fontId="62" fillId="35" borderId="0" applyNumberFormat="0" applyBorder="0" applyAlignment="0" applyProtection="0"/>
    <xf numFmtId="0" fontId="31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2" fillId="7" borderId="15" applyNumberFormat="0" applyFont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" borderId="15" applyNumberFormat="0" applyFont="0" applyAlignment="0" applyProtection="0"/>
    <xf numFmtId="0" fontId="11" fillId="7" borderId="15" applyNumberFormat="0" applyFont="0" applyAlignment="0" applyProtection="0"/>
    <xf numFmtId="0" fontId="11" fillId="7" borderId="15" applyNumberFormat="0" applyFont="0" applyAlignment="0" applyProtection="0"/>
    <xf numFmtId="0" fontId="11" fillId="7" borderId="15" applyNumberFormat="0" applyFont="0" applyAlignment="0" applyProtection="0"/>
    <xf numFmtId="0" fontId="11" fillId="7" borderId="15" applyNumberFormat="0" applyFont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10" fillId="7" borderId="15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9" fillId="7" borderId="15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7" borderId="15" applyNumberFormat="0" applyFont="0" applyAlignment="0" applyProtection="0"/>
    <xf numFmtId="0" fontId="8" fillId="7" borderId="15" applyNumberFormat="0" applyFont="0" applyAlignment="0" applyProtection="0"/>
    <xf numFmtId="0" fontId="8" fillId="7" borderId="15" applyNumberFormat="0" applyFont="0" applyAlignment="0" applyProtection="0"/>
    <xf numFmtId="0" fontId="8" fillId="7" borderId="15" applyNumberFormat="0" applyFont="0" applyAlignment="0" applyProtection="0"/>
    <xf numFmtId="0" fontId="8" fillId="7" borderId="15" applyNumberFormat="0" applyFont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7" fillId="7" borderId="15" applyNumberFormat="0" applyFon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15" applyNumberFormat="0" applyFont="0" applyAlignment="0" applyProtection="0"/>
    <xf numFmtId="0" fontId="6" fillId="7" borderId="15" applyNumberFormat="0" applyFont="0" applyAlignment="0" applyProtection="0"/>
    <xf numFmtId="0" fontId="6" fillId="7" borderId="15" applyNumberFormat="0" applyFont="0" applyAlignment="0" applyProtection="0"/>
    <xf numFmtId="0" fontId="6" fillId="7" borderId="15" applyNumberFormat="0" applyFont="0" applyAlignment="0" applyProtection="0"/>
    <xf numFmtId="0" fontId="6" fillId="7" borderId="15" applyNumberFormat="0" applyFon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7" borderId="15" applyNumberFormat="0" applyFont="0" applyAlignment="0" applyProtection="0"/>
    <xf numFmtId="0" fontId="5" fillId="7" borderId="15" applyNumberFormat="0" applyFont="0" applyAlignment="0" applyProtection="0"/>
    <xf numFmtId="0" fontId="5" fillId="7" borderId="15" applyNumberFormat="0" applyFont="0" applyAlignment="0" applyProtection="0"/>
    <xf numFmtId="0" fontId="5" fillId="7" borderId="15" applyNumberFormat="0" applyFont="0" applyAlignment="0" applyProtection="0"/>
    <xf numFmtId="0" fontId="5" fillId="7" borderId="15" applyNumberFormat="0" applyFon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" borderId="15" applyNumberFormat="0" applyFont="0" applyAlignment="0" applyProtection="0"/>
    <xf numFmtId="0" fontId="4" fillId="7" borderId="15" applyNumberFormat="0" applyFont="0" applyAlignment="0" applyProtection="0"/>
    <xf numFmtId="0" fontId="4" fillId="7" borderId="15" applyNumberFormat="0" applyFont="0" applyAlignment="0" applyProtection="0"/>
    <xf numFmtId="0" fontId="4" fillId="7" borderId="15" applyNumberFormat="0" applyFont="0" applyAlignment="0" applyProtection="0"/>
    <xf numFmtId="0" fontId="4" fillId="7" borderId="15" applyNumberFormat="0" applyFont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5" applyNumberFormat="0" applyFont="0" applyAlignment="0" applyProtection="0"/>
    <xf numFmtId="0" fontId="3" fillId="7" borderId="15" applyNumberFormat="0" applyFont="0" applyAlignment="0" applyProtection="0"/>
    <xf numFmtId="0" fontId="3" fillId="7" borderId="15" applyNumberFormat="0" applyFont="0" applyAlignment="0" applyProtection="0"/>
    <xf numFmtId="0" fontId="3" fillId="7" borderId="15" applyNumberFormat="0" applyFont="0" applyAlignment="0" applyProtection="0"/>
    <xf numFmtId="0" fontId="3" fillId="7" borderId="15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4" fillId="38" borderId="18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5" fillId="51" borderId="19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47" fillId="51" borderId="18" applyNumberFormat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2" fillId="7" borderId="1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14" fillId="54" borderId="2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0" fontId="2" fillId="7" borderId="15" applyNumberFormat="0" applyFont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68" fillId="57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1" applyNumberFormat="0" applyAlignment="0" applyProtection="0"/>
    <xf numFmtId="0" fontId="34" fillId="5" borderId="12" applyNumberFormat="0" applyAlignment="0" applyProtection="0"/>
    <xf numFmtId="0" fontId="69" fillId="5" borderId="11" applyNumberFormat="0" applyAlignment="0" applyProtection="0"/>
    <xf numFmtId="0" fontId="35" fillId="0" borderId="13" applyNumberFormat="0" applyFill="0" applyAlignment="0" applyProtection="0"/>
    <xf numFmtId="0" fontId="36" fillId="6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0" borderId="0"/>
    <xf numFmtId="0" fontId="1" fillId="0" borderId="0"/>
    <xf numFmtId="0" fontId="1" fillId="7" borderId="15" applyNumberFormat="0" applyFont="0" applyAlignment="0" applyProtection="0"/>
    <xf numFmtId="0" fontId="1" fillId="7" borderId="15" applyNumberFormat="0" applyFont="0" applyAlignment="0" applyProtection="0"/>
  </cellStyleXfs>
  <cellXfs count="137">
    <xf numFmtId="0" fontId="0" fillId="0" borderId="0" xfId="0"/>
    <xf numFmtId="0" fontId="18" fillId="0" borderId="0" xfId="2" applyFont="1" applyFill="1" applyBorder="1" applyAlignment="1">
      <alignment horizontal="right" vertical="center"/>
    </xf>
    <xf numFmtId="0" fontId="18" fillId="0" borderId="0" xfId="2" applyFont="1" applyFill="1" applyBorder="1"/>
    <xf numFmtId="0" fontId="18" fillId="0" borderId="0" xfId="2" applyFont="1" applyFill="1" applyBorder="1" applyAlignment="1">
      <alignment horizontal="left" vertical="center"/>
    </xf>
    <xf numFmtId="0" fontId="19" fillId="0" borderId="0" xfId="2" applyFont="1" applyFill="1" applyBorder="1"/>
    <xf numFmtId="0" fontId="21" fillId="0" borderId="0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vertical="center"/>
    </xf>
    <xf numFmtId="0" fontId="18" fillId="0" borderId="0" xfId="2" applyFont="1" applyFill="1"/>
    <xf numFmtId="0" fontId="18" fillId="0" borderId="2" xfId="3" applyFont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8" fillId="0" borderId="0" xfId="2" applyFont="1" applyFill="1" applyAlignment="1">
      <alignment wrapText="1"/>
    </xf>
    <xf numFmtId="0" fontId="18" fillId="0" borderId="1" xfId="2" applyFont="1" applyFill="1" applyBorder="1" applyAlignment="1">
      <alignment horizontal="left" vertical="center"/>
    </xf>
    <xf numFmtId="0" fontId="18" fillId="0" borderId="1" xfId="2" applyFont="1" applyFill="1" applyBorder="1"/>
    <xf numFmtId="0" fontId="18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center"/>
    </xf>
    <xf numFmtId="0" fontId="18" fillId="0" borderId="0" xfId="2" applyFont="1" applyFill="1" applyAlignment="1">
      <alignment horizontal="left" vertical="center"/>
    </xf>
    <xf numFmtId="0" fontId="23" fillId="0" borderId="0" xfId="1" applyFont="1" applyAlignment="1" applyProtection="1"/>
    <xf numFmtId="0" fontId="25" fillId="0" borderId="0" xfId="1" applyFont="1" applyProtection="1">
      <protection locked="0"/>
    </xf>
    <xf numFmtId="0" fontId="20" fillId="0" borderId="0" xfId="1" applyFont="1" applyProtection="1"/>
    <xf numFmtId="0" fontId="20" fillId="0" borderId="0" xfId="1" applyFont="1" applyProtection="1">
      <protection locked="0"/>
    </xf>
    <xf numFmtId="0" fontId="22" fillId="0" borderId="0" xfId="2" applyFont="1" applyFill="1" applyAlignment="1">
      <alignment horizontal="left" vertical="center"/>
    </xf>
    <xf numFmtId="0" fontId="0" fillId="0" borderId="1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 vertical="center" wrapText="1"/>
    </xf>
    <xf numFmtId="0" fontId="63" fillId="0" borderId="0" xfId="5" applyFont="1" applyFill="1" applyBorder="1" applyAlignment="1">
      <alignment horizontal="right" vertical="center"/>
    </xf>
    <xf numFmtId="0" fontId="65" fillId="0" borderId="0" xfId="1" applyFont="1" applyFill="1" applyBorder="1" applyAlignment="1" applyProtection="1">
      <protection locked="0"/>
    </xf>
    <xf numFmtId="0" fontId="65" fillId="0" borderId="0" xfId="5" applyFont="1" applyFill="1" applyAlignment="1" applyProtection="1">
      <alignment horizontal="left" vertical="center"/>
      <protection locked="0"/>
    </xf>
    <xf numFmtId="0" fontId="65" fillId="0" borderId="0" xfId="5" applyFont="1" applyFill="1" applyAlignment="1">
      <alignment horizontal="left" vertical="center"/>
    </xf>
    <xf numFmtId="0" fontId="65" fillId="0" borderId="27" xfId="5" applyFont="1" applyFill="1" applyBorder="1" applyAlignment="1" applyProtection="1">
      <alignment horizontal="left" vertical="center"/>
      <protection locked="0"/>
    </xf>
    <xf numFmtId="0" fontId="65" fillId="0" borderId="7" xfId="5" applyFont="1" applyFill="1" applyBorder="1" applyAlignment="1" applyProtection="1">
      <alignment vertical="top"/>
      <protection locked="0"/>
    </xf>
    <xf numFmtId="164" fontId="24" fillId="0" borderId="1" xfId="5" applyNumberFormat="1" applyFont="1" applyFill="1" applyBorder="1" applyAlignment="1">
      <alignment horizontal="center" vertical="center"/>
    </xf>
    <xf numFmtId="164" fontId="17" fillId="0" borderId="1" xfId="5" applyNumberFormat="1" applyFont="1" applyFill="1" applyBorder="1" applyAlignment="1">
      <alignment horizontal="center" vertical="center"/>
    </xf>
    <xf numFmtId="164" fontId="24" fillId="55" borderId="1" xfId="5" applyNumberFormat="1" applyFont="1" applyFill="1" applyBorder="1" applyAlignment="1">
      <alignment horizontal="center" vertical="center"/>
    </xf>
    <xf numFmtId="0" fontId="18" fillId="56" borderId="1" xfId="3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horizontal="left" vertical="center"/>
    </xf>
    <xf numFmtId="164" fontId="18" fillId="56" borderId="1" xfId="3" applyNumberFormat="1" applyFont="1" applyFill="1" applyBorder="1" applyAlignment="1">
      <alignment horizontal="center" vertical="center" wrapText="1"/>
    </xf>
    <xf numFmtId="164" fontId="17" fillId="0" borderId="1" xfId="2" applyNumberFormat="1" applyFont="1" applyFill="1" applyBorder="1" applyAlignment="1">
      <alignment horizontal="center" vertical="center"/>
    </xf>
    <xf numFmtId="164" fontId="18" fillId="0" borderId="1" xfId="3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Protection="1">
      <protection locked="0"/>
    </xf>
    <xf numFmtId="0" fontId="14" fillId="0" borderId="1" xfId="3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 wrapText="1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3" applyFont="1" applyFill="1" applyBorder="1" applyAlignment="1" applyProtection="1">
      <alignment horizontal="center" vertical="center" wrapText="1"/>
      <protection locked="0"/>
    </xf>
    <xf numFmtId="0" fontId="20" fillId="0" borderId="1" xfId="3" applyFont="1" applyFill="1" applyBorder="1" applyAlignment="1" applyProtection="1">
      <alignment horizontal="center" wrapText="1"/>
      <protection locked="0"/>
    </xf>
    <xf numFmtId="0" fontId="20" fillId="0" borderId="1" xfId="4" applyFont="1" applyFill="1" applyBorder="1" applyAlignment="1" applyProtection="1">
      <alignment horizontal="left" vertical="center" wrapText="1"/>
      <protection locked="0"/>
    </xf>
    <xf numFmtId="0" fontId="20" fillId="0" borderId="1" xfId="3" applyNumberFormat="1" applyFont="1" applyFill="1" applyBorder="1" applyAlignment="1" applyProtection="1">
      <alignment horizontal="left" vertical="center"/>
      <protection locked="0"/>
    </xf>
    <xf numFmtId="0" fontId="20" fillId="0" borderId="1" xfId="3" applyFont="1" applyFill="1" applyBorder="1" applyAlignment="1" applyProtection="1">
      <alignment horizontal="left"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" xfId="3" applyFont="1" applyFill="1" applyBorder="1" applyAlignment="1" applyProtection="1">
      <alignment horizontal="center"/>
      <protection locked="0"/>
    </xf>
    <xf numFmtId="0" fontId="20" fillId="0" borderId="1" xfId="0" applyFont="1" applyFill="1" applyBorder="1" applyProtection="1">
      <protection locked="0"/>
    </xf>
    <xf numFmtId="0" fontId="23" fillId="0" borderId="0" xfId="1" applyFont="1" applyAlignment="1" applyProtection="1">
      <protection locked="0"/>
    </xf>
    <xf numFmtId="0" fontId="14" fillId="0" borderId="0" xfId="5" applyFont="1" applyFill="1" applyAlignment="1" applyProtection="1">
      <alignment horizontal="center" vertical="center"/>
      <protection locked="0"/>
    </xf>
    <xf numFmtId="0" fontId="14" fillId="0" borderId="0" xfId="5" applyFont="1" applyFill="1" applyAlignment="1" applyProtection="1">
      <alignment horizontal="center"/>
      <protection locked="0"/>
    </xf>
    <xf numFmtId="0" fontId="14" fillId="0" borderId="0" xfId="5" applyFont="1" applyFill="1" applyAlignment="1" applyProtection="1">
      <alignment horizontal="left" vertical="center"/>
      <protection locked="0"/>
    </xf>
    <xf numFmtId="0" fontId="25" fillId="0" borderId="0" xfId="1" applyFont="1" applyFill="1" applyBorder="1" applyAlignment="1" applyProtection="1">
      <protection locked="0"/>
    </xf>
    <xf numFmtId="0" fontId="63" fillId="0" borderId="0" xfId="5" applyFont="1" applyFill="1" applyAlignment="1" applyProtection="1">
      <alignment horizontal="left" vertical="center"/>
      <protection locked="0"/>
    </xf>
    <xf numFmtId="0" fontId="14" fillId="0" borderId="0" xfId="5" applyFont="1" applyFill="1" applyProtection="1">
      <protection locked="0"/>
    </xf>
    <xf numFmtId="0" fontId="20" fillId="0" borderId="0" xfId="1" applyFont="1" applyFill="1" applyBorder="1" applyAlignment="1" applyProtection="1">
      <protection locked="0"/>
    </xf>
    <xf numFmtId="0" fontId="19" fillId="0" borderId="0" xfId="5" applyFont="1" applyFill="1" applyAlignment="1" applyProtection="1">
      <alignment horizontal="center" vertical="center"/>
      <protection locked="0"/>
    </xf>
    <xf numFmtId="0" fontId="66" fillId="0" borderId="0" xfId="5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0" fillId="0" borderId="0" xfId="0"/>
    <xf numFmtId="0" fontId="1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64" fontId="24" fillId="0" borderId="1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0" fontId="14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28" xfId="3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 applyProtection="1">
      <alignment horizontal="center" vertical="center" wrapText="1"/>
      <protection locked="0"/>
    </xf>
    <xf numFmtId="0" fontId="66" fillId="0" borderId="7" xfId="5" applyFont="1" applyFill="1" applyBorder="1" applyAlignment="1" applyProtection="1">
      <alignment horizontal="center" vertical="top"/>
      <protection locked="0"/>
    </xf>
    <xf numFmtId="0" fontId="0" fillId="0" borderId="2" xfId="3" applyFont="1" applyFill="1" applyBorder="1" applyAlignment="1" applyProtection="1">
      <alignment horizontal="center" vertical="center" wrapText="1"/>
      <protection locked="0"/>
    </xf>
    <xf numFmtId="0" fontId="14" fillId="0" borderId="6" xfId="3" applyFont="1" applyFill="1" applyBorder="1" applyAlignment="1" applyProtection="1">
      <alignment horizontal="center" vertical="center" wrapText="1"/>
      <protection locked="0"/>
    </xf>
    <xf numFmtId="0" fontId="14" fillId="0" borderId="5" xfId="3" applyFont="1" applyFill="1" applyBorder="1" applyAlignment="1" applyProtection="1">
      <alignment horizontal="center" vertical="center" wrapText="1"/>
      <protection locked="0"/>
    </xf>
    <xf numFmtId="0" fontId="0" fillId="0" borderId="4" xfId="3" applyFont="1" applyFill="1" applyBorder="1" applyAlignment="1" applyProtection="1">
      <alignment horizontal="center" vertical="center" wrapText="1"/>
      <protection locked="0"/>
    </xf>
    <xf numFmtId="0" fontId="14" fillId="0" borderId="1" xfId="3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2" xfId="3" applyFont="1" applyBorder="1" applyAlignment="1" applyProtection="1">
      <alignment horizontal="center" vertical="center" wrapText="1"/>
      <protection locked="0"/>
    </xf>
    <xf numFmtId="0" fontId="14" fillId="0" borderId="5" xfId="3" applyFont="1" applyBorder="1" applyAlignment="1" applyProtection="1">
      <alignment horizontal="center" vertical="center" wrapText="1"/>
      <protection locked="0"/>
    </xf>
    <xf numFmtId="0" fontId="14" fillId="0" borderId="4" xfId="3" applyFont="1" applyBorder="1" applyAlignment="1" applyProtection="1">
      <alignment horizontal="center" vertical="center" wrapText="1"/>
      <protection locked="0"/>
    </xf>
    <xf numFmtId="0" fontId="14" fillId="0" borderId="3" xfId="3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9" fillId="0" borderId="0" xfId="2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horizontal="right" vertical="center" wrapText="1"/>
    </xf>
    <xf numFmtId="0" fontId="17" fillId="0" borderId="6" xfId="2" applyFont="1" applyFill="1" applyBorder="1" applyAlignment="1">
      <alignment horizontal="right" vertical="center" wrapText="1"/>
    </xf>
    <xf numFmtId="0" fontId="17" fillId="0" borderId="5" xfId="2" applyFont="1" applyFill="1" applyBorder="1" applyAlignment="1">
      <alignment horizontal="right" vertical="center" wrapText="1"/>
    </xf>
    <xf numFmtId="0" fontId="0" fillId="0" borderId="2" xfId="2" applyFont="1" applyFill="1" applyBorder="1" applyAlignment="1">
      <alignment horizontal="right" vertical="center" wrapText="1"/>
    </xf>
    <xf numFmtId="0" fontId="0" fillId="0" borderId="6" xfId="2" applyFont="1" applyFill="1" applyBorder="1" applyAlignment="1">
      <alignment horizontal="right" vertical="center" wrapText="1"/>
    </xf>
    <xf numFmtId="0" fontId="0" fillId="0" borderId="5" xfId="2" applyFont="1" applyFill="1" applyBorder="1" applyAlignment="1">
      <alignment horizontal="right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0" applyFont="1" applyBorder="1" applyAlignment="1">
      <alignment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3" xfId="2" applyFont="1" applyFill="1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textRotation="90" wrapText="1"/>
    </xf>
    <xf numFmtId="0" fontId="18" fillId="0" borderId="3" xfId="0" applyFont="1" applyBorder="1" applyAlignment="1">
      <alignment textRotation="90" wrapText="1"/>
    </xf>
    <xf numFmtId="0" fontId="0" fillId="0" borderId="2" xfId="3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textRotation="90" wrapText="1"/>
    </xf>
    <xf numFmtId="0" fontId="23" fillId="0" borderId="0" xfId="5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5" applyFont="1" applyFill="1" applyAlignment="1">
      <alignment horizontal="left" vertical="center" wrapText="1"/>
    </xf>
    <xf numFmtId="0" fontId="0" fillId="0" borderId="0" xfId="0" applyAlignment="1"/>
    <xf numFmtId="0" fontId="14" fillId="0" borderId="0" xfId="5" applyFont="1" applyFill="1" applyAlignment="1">
      <alignment horizontal="left" vertical="center" wrapText="1"/>
    </xf>
  </cellXfs>
  <cellStyles count="1687">
    <cellStyle name=" 1" xfId="6"/>
    <cellStyle name="1" xfId="7"/>
    <cellStyle name="2" xfId="8"/>
    <cellStyle name="20% - Акцент1" xfId="978" builtinId="30" customBuiltin="1"/>
    <cellStyle name="20% - Акцент1 2" xfId="9"/>
    <cellStyle name="20% - Акцент1 2 2" xfId="10"/>
    <cellStyle name="20% - Акцент1 3" xfId="11"/>
    <cellStyle name="20% - Акцент1 3 10" xfId="549"/>
    <cellStyle name="20% - Акцент1 3 10 2" xfId="1417"/>
    <cellStyle name="20% - Акцент1 3 11" xfId="601"/>
    <cellStyle name="20% - Акцент1 3 11 2" xfId="1469"/>
    <cellStyle name="20% - Акцент1 3 12" xfId="653"/>
    <cellStyle name="20% - Акцент1 3 12 2" xfId="1521"/>
    <cellStyle name="20% - Акцент1 3 13" xfId="705"/>
    <cellStyle name="20% - Акцент1 3 13 2" xfId="1573"/>
    <cellStyle name="20% - Акцент1 3 14" xfId="1001"/>
    <cellStyle name="20% - Акцент1 3 2" xfId="12"/>
    <cellStyle name="20% - Акцент1 3 2 10" xfId="602"/>
    <cellStyle name="20% - Акцент1 3 2 10 2" xfId="1470"/>
    <cellStyle name="20% - Акцент1 3 2 11" xfId="654"/>
    <cellStyle name="20% - Акцент1 3 2 11 2" xfId="1522"/>
    <cellStyle name="20% - Акцент1 3 2 12" xfId="706"/>
    <cellStyle name="20% - Акцент1 3 2 12 2" xfId="1574"/>
    <cellStyle name="20% - Акцент1 3 2 13" xfId="1002"/>
    <cellStyle name="20% - Акцент1 3 2 2" xfId="186"/>
    <cellStyle name="20% - Акцент1 3 2 2 2" xfId="707"/>
    <cellStyle name="20% - Акцент1 3 2 2 2 2" xfId="1575"/>
    <cellStyle name="20% - Акцент1 3 2 2 3" xfId="1054"/>
    <cellStyle name="20% - Акцент1 3 2 3" xfId="238"/>
    <cellStyle name="20% - Акцент1 3 2 3 2" xfId="1106"/>
    <cellStyle name="20% - Акцент1 3 2 4" xfId="290"/>
    <cellStyle name="20% - Акцент1 3 2 4 2" xfId="1158"/>
    <cellStyle name="20% - Акцент1 3 2 5" xfId="342"/>
    <cellStyle name="20% - Акцент1 3 2 5 2" xfId="1210"/>
    <cellStyle name="20% - Акцент1 3 2 6" xfId="394"/>
    <cellStyle name="20% - Акцент1 3 2 6 2" xfId="1262"/>
    <cellStyle name="20% - Акцент1 3 2 7" xfId="446"/>
    <cellStyle name="20% - Акцент1 3 2 7 2" xfId="1314"/>
    <cellStyle name="20% - Акцент1 3 2 8" xfId="498"/>
    <cellStyle name="20% - Акцент1 3 2 8 2" xfId="1366"/>
    <cellStyle name="20% - Акцент1 3 2 9" xfId="550"/>
    <cellStyle name="20% - Акцент1 3 2 9 2" xfId="1418"/>
    <cellStyle name="20% - Акцент1 3 3" xfId="185"/>
    <cellStyle name="20% - Акцент1 3 3 2" xfId="708"/>
    <cellStyle name="20% - Акцент1 3 3 2 2" xfId="1576"/>
    <cellStyle name="20% - Акцент1 3 3 3" xfId="1053"/>
    <cellStyle name="20% - Акцент1 3 4" xfId="237"/>
    <cellStyle name="20% - Акцент1 3 4 2" xfId="1105"/>
    <cellStyle name="20% - Акцент1 3 5" xfId="289"/>
    <cellStyle name="20% - Акцент1 3 5 2" xfId="1157"/>
    <cellStyle name="20% - Акцент1 3 6" xfId="341"/>
    <cellStyle name="20% - Акцент1 3 6 2" xfId="1209"/>
    <cellStyle name="20% - Акцент1 3 7" xfId="393"/>
    <cellStyle name="20% - Акцент1 3 7 2" xfId="1261"/>
    <cellStyle name="20% - Акцент1 3 8" xfId="445"/>
    <cellStyle name="20% - Акцент1 3 8 2" xfId="1313"/>
    <cellStyle name="20% - Акцент1 3 9" xfId="497"/>
    <cellStyle name="20% - Акцент1 3 9 2" xfId="1365"/>
    <cellStyle name="20% - Акцент1 4" xfId="13"/>
    <cellStyle name="20% - Акцент1 4 10" xfId="603"/>
    <cellStyle name="20% - Акцент1 4 10 2" xfId="1471"/>
    <cellStyle name="20% - Акцент1 4 11" xfId="655"/>
    <cellStyle name="20% - Акцент1 4 11 2" xfId="1523"/>
    <cellStyle name="20% - Акцент1 4 12" xfId="709"/>
    <cellStyle name="20% - Акцент1 4 12 2" xfId="1577"/>
    <cellStyle name="20% - Акцент1 4 13" xfId="1003"/>
    <cellStyle name="20% - Акцент1 4 2" xfId="187"/>
    <cellStyle name="20% - Акцент1 4 2 2" xfId="710"/>
    <cellStyle name="20% - Акцент1 4 2 2 2" xfId="1578"/>
    <cellStyle name="20% - Акцент1 4 2 3" xfId="1055"/>
    <cellStyle name="20% - Акцент1 4 3" xfId="239"/>
    <cellStyle name="20% - Акцент1 4 3 2" xfId="1107"/>
    <cellStyle name="20% - Акцент1 4 4" xfId="291"/>
    <cellStyle name="20% - Акцент1 4 4 2" xfId="1159"/>
    <cellStyle name="20% - Акцент1 4 5" xfId="343"/>
    <cellStyle name="20% - Акцент1 4 5 2" xfId="1211"/>
    <cellStyle name="20% - Акцент1 4 6" xfId="395"/>
    <cellStyle name="20% - Акцент1 4 6 2" xfId="1263"/>
    <cellStyle name="20% - Акцент1 4 7" xfId="447"/>
    <cellStyle name="20% - Акцент1 4 7 2" xfId="1315"/>
    <cellStyle name="20% - Акцент1 4 8" xfId="499"/>
    <cellStyle name="20% - Акцент1 4 8 2" xfId="1367"/>
    <cellStyle name="20% - Акцент1 4 9" xfId="551"/>
    <cellStyle name="20% - Акцент1 4 9 2" xfId="1419"/>
    <cellStyle name="20% - Акцент2" xfId="982" builtinId="34" customBuiltin="1"/>
    <cellStyle name="20% - Акцент2 2" xfId="14"/>
    <cellStyle name="20% - Акцент2 2 2" xfId="15"/>
    <cellStyle name="20% - Акцент2 3" xfId="16"/>
    <cellStyle name="20% - Акцент2 3 10" xfId="552"/>
    <cellStyle name="20% - Акцент2 3 10 2" xfId="1420"/>
    <cellStyle name="20% - Акцент2 3 11" xfId="604"/>
    <cellStyle name="20% - Акцент2 3 11 2" xfId="1472"/>
    <cellStyle name="20% - Акцент2 3 12" xfId="656"/>
    <cellStyle name="20% - Акцент2 3 12 2" xfId="1524"/>
    <cellStyle name="20% - Акцент2 3 13" xfId="711"/>
    <cellStyle name="20% - Акцент2 3 13 2" xfId="1579"/>
    <cellStyle name="20% - Акцент2 3 14" xfId="1004"/>
    <cellStyle name="20% - Акцент2 3 2" xfId="17"/>
    <cellStyle name="20% - Акцент2 3 2 10" xfId="605"/>
    <cellStyle name="20% - Акцент2 3 2 10 2" xfId="1473"/>
    <cellStyle name="20% - Акцент2 3 2 11" xfId="657"/>
    <cellStyle name="20% - Акцент2 3 2 11 2" xfId="1525"/>
    <cellStyle name="20% - Акцент2 3 2 12" xfId="712"/>
    <cellStyle name="20% - Акцент2 3 2 12 2" xfId="1580"/>
    <cellStyle name="20% - Акцент2 3 2 13" xfId="1005"/>
    <cellStyle name="20% - Акцент2 3 2 2" xfId="189"/>
    <cellStyle name="20% - Акцент2 3 2 2 2" xfId="713"/>
    <cellStyle name="20% - Акцент2 3 2 2 2 2" xfId="1581"/>
    <cellStyle name="20% - Акцент2 3 2 2 3" xfId="1057"/>
    <cellStyle name="20% - Акцент2 3 2 3" xfId="241"/>
    <cellStyle name="20% - Акцент2 3 2 3 2" xfId="1109"/>
    <cellStyle name="20% - Акцент2 3 2 4" xfId="293"/>
    <cellStyle name="20% - Акцент2 3 2 4 2" xfId="1161"/>
    <cellStyle name="20% - Акцент2 3 2 5" xfId="345"/>
    <cellStyle name="20% - Акцент2 3 2 5 2" xfId="1213"/>
    <cellStyle name="20% - Акцент2 3 2 6" xfId="397"/>
    <cellStyle name="20% - Акцент2 3 2 6 2" xfId="1265"/>
    <cellStyle name="20% - Акцент2 3 2 7" xfId="449"/>
    <cellStyle name="20% - Акцент2 3 2 7 2" xfId="1317"/>
    <cellStyle name="20% - Акцент2 3 2 8" xfId="501"/>
    <cellStyle name="20% - Акцент2 3 2 8 2" xfId="1369"/>
    <cellStyle name="20% - Акцент2 3 2 9" xfId="553"/>
    <cellStyle name="20% - Акцент2 3 2 9 2" xfId="1421"/>
    <cellStyle name="20% - Акцент2 3 3" xfId="188"/>
    <cellStyle name="20% - Акцент2 3 3 2" xfId="714"/>
    <cellStyle name="20% - Акцент2 3 3 2 2" xfId="1582"/>
    <cellStyle name="20% - Акцент2 3 3 3" xfId="1056"/>
    <cellStyle name="20% - Акцент2 3 4" xfId="240"/>
    <cellStyle name="20% - Акцент2 3 4 2" xfId="1108"/>
    <cellStyle name="20% - Акцент2 3 5" xfId="292"/>
    <cellStyle name="20% - Акцент2 3 5 2" xfId="1160"/>
    <cellStyle name="20% - Акцент2 3 6" xfId="344"/>
    <cellStyle name="20% - Акцент2 3 6 2" xfId="1212"/>
    <cellStyle name="20% - Акцент2 3 7" xfId="396"/>
    <cellStyle name="20% - Акцент2 3 7 2" xfId="1264"/>
    <cellStyle name="20% - Акцент2 3 8" xfId="448"/>
    <cellStyle name="20% - Акцент2 3 8 2" xfId="1316"/>
    <cellStyle name="20% - Акцент2 3 9" xfId="500"/>
    <cellStyle name="20% - Акцент2 3 9 2" xfId="1368"/>
    <cellStyle name="20% - Акцент2 4" xfId="18"/>
    <cellStyle name="20% - Акцент2 4 10" xfId="606"/>
    <cellStyle name="20% - Акцент2 4 10 2" xfId="1474"/>
    <cellStyle name="20% - Акцент2 4 11" xfId="658"/>
    <cellStyle name="20% - Акцент2 4 11 2" xfId="1526"/>
    <cellStyle name="20% - Акцент2 4 12" xfId="715"/>
    <cellStyle name="20% - Акцент2 4 12 2" xfId="1583"/>
    <cellStyle name="20% - Акцент2 4 13" xfId="1006"/>
    <cellStyle name="20% - Акцент2 4 2" xfId="190"/>
    <cellStyle name="20% - Акцент2 4 2 2" xfId="716"/>
    <cellStyle name="20% - Акцент2 4 2 2 2" xfId="1584"/>
    <cellStyle name="20% - Акцент2 4 2 3" xfId="1058"/>
    <cellStyle name="20% - Акцент2 4 3" xfId="242"/>
    <cellStyle name="20% - Акцент2 4 3 2" xfId="1110"/>
    <cellStyle name="20% - Акцент2 4 4" xfId="294"/>
    <cellStyle name="20% - Акцент2 4 4 2" xfId="1162"/>
    <cellStyle name="20% - Акцент2 4 5" xfId="346"/>
    <cellStyle name="20% - Акцент2 4 5 2" xfId="1214"/>
    <cellStyle name="20% - Акцент2 4 6" xfId="398"/>
    <cellStyle name="20% - Акцент2 4 6 2" xfId="1266"/>
    <cellStyle name="20% - Акцент2 4 7" xfId="450"/>
    <cellStyle name="20% - Акцент2 4 7 2" xfId="1318"/>
    <cellStyle name="20% - Акцент2 4 8" xfId="502"/>
    <cellStyle name="20% - Акцент2 4 8 2" xfId="1370"/>
    <cellStyle name="20% - Акцент2 4 9" xfId="554"/>
    <cellStyle name="20% - Акцент2 4 9 2" xfId="1422"/>
    <cellStyle name="20% - Акцент3" xfId="986" builtinId="38" customBuiltin="1"/>
    <cellStyle name="20% - Акцент3 2" xfId="19"/>
    <cellStyle name="20% - Акцент3 2 2" xfId="20"/>
    <cellStyle name="20% - Акцент3 3" xfId="21"/>
    <cellStyle name="20% - Акцент3 3 10" xfId="555"/>
    <cellStyle name="20% - Акцент3 3 10 2" xfId="1423"/>
    <cellStyle name="20% - Акцент3 3 11" xfId="607"/>
    <cellStyle name="20% - Акцент3 3 11 2" xfId="1475"/>
    <cellStyle name="20% - Акцент3 3 12" xfId="659"/>
    <cellStyle name="20% - Акцент3 3 12 2" xfId="1527"/>
    <cellStyle name="20% - Акцент3 3 13" xfId="717"/>
    <cellStyle name="20% - Акцент3 3 13 2" xfId="1585"/>
    <cellStyle name="20% - Акцент3 3 14" xfId="1007"/>
    <cellStyle name="20% - Акцент3 3 2" xfId="22"/>
    <cellStyle name="20% - Акцент3 3 2 10" xfId="608"/>
    <cellStyle name="20% - Акцент3 3 2 10 2" xfId="1476"/>
    <cellStyle name="20% - Акцент3 3 2 11" xfId="660"/>
    <cellStyle name="20% - Акцент3 3 2 11 2" xfId="1528"/>
    <cellStyle name="20% - Акцент3 3 2 12" xfId="718"/>
    <cellStyle name="20% - Акцент3 3 2 12 2" xfId="1586"/>
    <cellStyle name="20% - Акцент3 3 2 13" xfId="1008"/>
    <cellStyle name="20% - Акцент3 3 2 2" xfId="192"/>
    <cellStyle name="20% - Акцент3 3 2 2 2" xfId="719"/>
    <cellStyle name="20% - Акцент3 3 2 2 2 2" xfId="1587"/>
    <cellStyle name="20% - Акцент3 3 2 2 3" xfId="1060"/>
    <cellStyle name="20% - Акцент3 3 2 3" xfId="244"/>
    <cellStyle name="20% - Акцент3 3 2 3 2" xfId="1112"/>
    <cellStyle name="20% - Акцент3 3 2 4" xfId="296"/>
    <cellStyle name="20% - Акцент3 3 2 4 2" xfId="1164"/>
    <cellStyle name="20% - Акцент3 3 2 5" xfId="348"/>
    <cellStyle name="20% - Акцент3 3 2 5 2" xfId="1216"/>
    <cellStyle name="20% - Акцент3 3 2 6" xfId="400"/>
    <cellStyle name="20% - Акцент3 3 2 6 2" xfId="1268"/>
    <cellStyle name="20% - Акцент3 3 2 7" xfId="452"/>
    <cellStyle name="20% - Акцент3 3 2 7 2" xfId="1320"/>
    <cellStyle name="20% - Акцент3 3 2 8" xfId="504"/>
    <cellStyle name="20% - Акцент3 3 2 8 2" xfId="1372"/>
    <cellStyle name="20% - Акцент3 3 2 9" xfId="556"/>
    <cellStyle name="20% - Акцент3 3 2 9 2" xfId="1424"/>
    <cellStyle name="20% - Акцент3 3 3" xfId="191"/>
    <cellStyle name="20% - Акцент3 3 3 2" xfId="720"/>
    <cellStyle name="20% - Акцент3 3 3 2 2" xfId="1588"/>
    <cellStyle name="20% - Акцент3 3 3 3" xfId="1059"/>
    <cellStyle name="20% - Акцент3 3 4" xfId="243"/>
    <cellStyle name="20% - Акцент3 3 4 2" xfId="1111"/>
    <cellStyle name="20% - Акцент3 3 5" xfId="295"/>
    <cellStyle name="20% - Акцент3 3 5 2" xfId="1163"/>
    <cellStyle name="20% - Акцент3 3 6" xfId="347"/>
    <cellStyle name="20% - Акцент3 3 6 2" xfId="1215"/>
    <cellStyle name="20% - Акцент3 3 7" xfId="399"/>
    <cellStyle name="20% - Акцент3 3 7 2" xfId="1267"/>
    <cellStyle name="20% - Акцент3 3 8" xfId="451"/>
    <cellStyle name="20% - Акцент3 3 8 2" xfId="1319"/>
    <cellStyle name="20% - Акцент3 3 9" xfId="503"/>
    <cellStyle name="20% - Акцент3 3 9 2" xfId="1371"/>
    <cellStyle name="20% - Акцент3 4" xfId="23"/>
    <cellStyle name="20% - Акцент3 4 10" xfId="609"/>
    <cellStyle name="20% - Акцент3 4 10 2" xfId="1477"/>
    <cellStyle name="20% - Акцент3 4 11" xfId="661"/>
    <cellStyle name="20% - Акцент3 4 11 2" xfId="1529"/>
    <cellStyle name="20% - Акцент3 4 12" xfId="721"/>
    <cellStyle name="20% - Акцент3 4 12 2" xfId="1589"/>
    <cellStyle name="20% - Акцент3 4 13" xfId="1009"/>
    <cellStyle name="20% - Акцент3 4 2" xfId="193"/>
    <cellStyle name="20% - Акцент3 4 2 2" xfId="722"/>
    <cellStyle name="20% - Акцент3 4 2 2 2" xfId="1590"/>
    <cellStyle name="20% - Акцент3 4 2 3" xfId="1061"/>
    <cellStyle name="20% - Акцент3 4 3" xfId="245"/>
    <cellStyle name="20% - Акцент3 4 3 2" xfId="1113"/>
    <cellStyle name="20% - Акцент3 4 4" xfId="297"/>
    <cellStyle name="20% - Акцент3 4 4 2" xfId="1165"/>
    <cellStyle name="20% - Акцент3 4 5" xfId="349"/>
    <cellStyle name="20% - Акцент3 4 5 2" xfId="1217"/>
    <cellStyle name="20% - Акцент3 4 6" xfId="401"/>
    <cellStyle name="20% - Акцент3 4 6 2" xfId="1269"/>
    <cellStyle name="20% - Акцент3 4 7" xfId="453"/>
    <cellStyle name="20% - Акцент3 4 7 2" xfId="1321"/>
    <cellStyle name="20% - Акцент3 4 8" xfId="505"/>
    <cellStyle name="20% - Акцент3 4 8 2" xfId="1373"/>
    <cellStyle name="20% - Акцент3 4 9" xfId="557"/>
    <cellStyle name="20% - Акцент3 4 9 2" xfId="1425"/>
    <cellStyle name="20% - Акцент4" xfId="990" builtinId="42" customBuiltin="1"/>
    <cellStyle name="20% - Акцент4 2" xfId="24"/>
    <cellStyle name="20% - Акцент4 2 2" xfId="25"/>
    <cellStyle name="20% - Акцент4 3" xfId="26"/>
    <cellStyle name="20% - Акцент4 3 10" xfId="558"/>
    <cellStyle name="20% - Акцент4 3 10 2" xfId="1426"/>
    <cellStyle name="20% - Акцент4 3 11" xfId="610"/>
    <cellStyle name="20% - Акцент4 3 11 2" xfId="1478"/>
    <cellStyle name="20% - Акцент4 3 12" xfId="662"/>
    <cellStyle name="20% - Акцент4 3 12 2" xfId="1530"/>
    <cellStyle name="20% - Акцент4 3 13" xfId="723"/>
    <cellStyle name="20% - Акцент4 3 13 2" xfId="1591"/>
    <cellStyle name="20% - Акцент4 3 14" xfId="1010"/>
    <cellStyle name="20% - Акцент4 3 2" xfId="27"/>
    <cellStyle name="20% - Акцент4 3 2 10" xfId="611"/>
    <cellStyle name="20% - Акцент4 3 2 10 2" xfId="1479"/>
    <cellStyle name="20% - Акцент4 3 2 11" xfId="663"/>
    <cellStyle name="20% - Акцент4 3 2 11 2" xfId="1531"/>
    <cellStyle name="20% - Акцент4 3 2 12" xfId="724"/>
    <cellStyle name="20% - Акцент4 3 2 12 2" xfId="1592"/>
    <cellStyle name="20% - Акцент4 3 2 13" xfId="1011"/>
    <cellStyle name="20% - Акцент4 3 2 2" xfId="195"/>
    <cellStyle name="20% - Акцент4 3 2 2 2" xfId="725"/>
    <cellStyle name="20% - Акцент4 3 2 2 2 2" xfId="1593"/>
    <cellStyle name="20% - Акцент4 3 2 2 3" xfId="1063"/>
    <cellStyle name="20% - Акцент4 3 2 3" xfId="247"/>
    <cellStyle name="20% - Акцент4 3 2 3 2" xfId="1115"/>
    <cellStyle name="20% - Акцент4 3 2 4" xfId="299"/>
    <cellStyle name="20% - Акцент4 3 2 4 2" xfId="1167"/>
    <cellStyle name="20% - Акцент4 3 2 5" xfId="351"/>
    <cellStyle name="20% - Акцент4 3 2 5 2" xfId="1219"/>
    <cellStyle name="20% - Акцент4 3 2 6" xfId="403"/>
    <cellStyle name="20% - Акцент4 3 2 6 2" xfId="1271"/>
    <cellStyle name="20% - Акцент4 3 2 7" xfId="455"/>
    <cellStyle name="20% - Акцент4 3 2 7 2" xfId="1323"/>
    <cellStyle name="20% - Акцент4 3 2 8" xfId="507"/>
    <cellStyle name="20% - Акцент4 3 2 8 2" xfId="1375"/>
    <cellStyle name="20% - Акцент4 3 2 9" xfId="559"/>
    <cellStyle name="20% - Акцент4 3 2 9 2" xfId="1427"/>
    <cellStyle name="20% - Акцент4 3 3" xfId="194"/>
    <cellStyle name="20% - Акцент4 3 3 2" xfId="726"/>
    <cellStyle name="20% - Акцент4 3 3 2 2" xfId="1594"/>
    <cellStyle name="20% - Акцент4 3 3 3" xfId="1062"/>
    <cellStyle name="20% - Акцент4 3 4" xfId="246"/>
    <cellStyle name="20% - Акцент4 3 4 2" xfId="1114"/>
    <cellStyle name="20% - Акцент4 3 5" xfId="298"/>
    <cellStyle name="20% - Акцент4 3 5 2" xfId="1166"/>
    <cellStyle name="20% - Акцент4 3 6" xfId="350"/>
    <cellStyle name="20% - Акцент4 3 6 2" xfId="1218"/>
    <cellStyle name="20% - Акцент4 3 7" xfId="402"/>
    <cellStyle name="20% - Акцент4 3 7 2" xfId="1270"/>
    <cellStyle name="20% - Акцент4 3 8" xfId="454"/>
    <cellStyle name="20% - Акцент4 3 8 2" xfId="1322"/>
    <cellStyle name="20% - Акцент4 3 9" xfId="506"/>
    <cellStyle name="20% - Акцент4 3 9 2" xfId="1374"/>
    <cellStyle name="20% - Акцент4 4" xfId="28"/>
    <cellStyle name="20% - Акцент4 4 10" xfId="612"/>
    <cellStyle name="20% - Акцент4 4 10 2" xfId="1480"/>
    <cellStyle name="20% - Акцент4 4 11" xfId="664"/>
    <cellStyle name="20% - Акцент4 4 11 2" xfId="1532"/>
    <cellStyle name="20% - Акцент4 4 12" xfId="727"/>
    <cellStyle name="20% - Акцент4 4 12 2" xfId="1595"/>
    <cellStyle name="20% - Акцент4 4 13" xfId="1012"/>
    <cellStyle name="20% - Акцент4 4 2" xfId="196"/>
    <cellStyle name="20% - Акцент4 4 2 2" xfId="728"/>
    <cellStyle name="20% - Акцент4 4 2 2 2" xfId="1596"/>
    <cellStyle name="20% - Акцент4 4 2 3" xfId="1064"/>
    <cellStyle name="20% - Акцент4 4 3" xfId="248"/>
    <cellStyle name="20% - Акцент4 4 3 2" xfId="1116"/>
    <cellStyle name="20% - Акцент4 4 4" xfId="300"/>
    <cellStyle name="20% - Акцент4 4 4 2" xfId="1168"/>
    <cellStyle name="20% - Акцент4 4 5" xfId="352"/>
    <cellStyle name="20% - Акцент4 4 5 2" xfId="1220"/>
    <cellStyle name="20% - Акцент4 4 6" xfId="404"/>
    <cellStyle name="20% - Акцент4 4 6 2" xfId="1272"/>
    <cellStyle name="20% - Акцент4 4 7" xfId="456"/>
    <cellStyle name="20% - Акцент4 4 7 2" xfId="1324"/>
    <cellStyle name="20% - Акцент4 4 8" xfId="508"/>
    <cellStyle name="20% - Акцент4 4 8 2" xfId="1376"/>
    <cellStyle name="20% - Акцент4 4 9" xfId="560"/>
    <cellStyle name="20% - Акцент4 4 9 2" xfId="1428"/>
    <cellStyle name="20% - Акцент5" xfId="994" builtinId="46" customBuiltin="1"/>
    <cellStyle name="20% - Акцент5 2" xfId="29"/>
    <cellStyle name="20% - Акцент5 2 2" xfId="30"/>
    <cellStyle name="20% - Акцент5 3" xfId="31"/>
    <cellStyle name="20% - Акцент5 3 10" xfId="561"/>
    <cellStyle name="20% - Акцент5 3 10 2" xfId="1429"/>
    <cellStyle name="20% - Акцент5 3 11" xfId="613"/>
    <cellStyle name="20% - Акцент5 3 11 2" xfId="1481"/>
    <cellStyle name="20% - Акцент5 3 12" xfId="665"/>
    <cellStyle name="20% - Акцент5 3 12 2" xfId="1533"/>
    <cellStyle name="20% - Акцент5 3 13" xfId="729"/>
    <cellStyle name="20% - Акцент5 3 13 2" xfId="1597"/>
    <cellStyle name="20% - Акцент5 3 14" xfId="1013"/>
    <cellStyle name="20% - Акцент5 3 2" xfId="32"/>
    <cellStyle name="20% - Акцент5 3 2 10" xfId="614"/>
    <cellStyle name="20% - Акцент5 3 2 10 2" xfId="1482"/>
    <cellStyle name="20% - Акцент5 3 2 11" xfId="666"/>
    <cellStyle name="20% - Акцент5 3 2 11 2" xfId="1534"/>
    <cellStyle name="20% - Акцент5 3 2 12" xfId="730"/>
    <cellStyle name="20% - Акцент5 3 2 12 2" xfId="1598"/>
    <cellStyle name="20% - Акцент5 3 2 13" xfId="1014"/>
    <cellStyle name="20% - Акцент5 3 2 2" xfId="198"/>
    <cellStyle name="20% - Акцент5 3 2 2 2" xfId="731"/>
    <cellStyle name="20% - Акцент5 3 2 2 2 2" xfId="1599"/>
    <cellStyle name="20% - Акцент5 3 2 2 3" xfId="1066"/>
    <cellStyle name="20% - Акцент5 3 2 3" xfId="250"/>
    <cellStyle name="20% - Акцент5 3 2 3 2" xfId="1118"/>
    <cellStyle name="20% - Акцент5 3 2 4" xfId="302"/>
    <cellStyle name="20% - Акцент5 3 2 4 2" xfId="1170"/>
    <cellStyle name="20% - Акцент5 3 2 5" xfId="354"/>
    <cellStyle name="20% - Акцент5 3 2 5 2" xfId="1222"/>
    <cellStyle name="20% - Акцент5 3 2 6" xfId="406"/>
    <cellStyle name="20% - Акцент5 3 2 6 2" xfId="1274"/>
    <cellStyle name="20% - Акцент5 3 2 7" xfId="458"/>
    <cellStyle name="20% - Акцент5 3 2 7 2" xfId="1326"/>
    <cellStyle name="20% - Акцент5 3 2 8" xfId="510"/>
    <cellStyle name="20% - Акцент5 3 2 8 2" xfId="1378"/>
    <cellStyle name="20% - Акцент5 3 2 9" xfId="562"/>
    <cellStyle name="20% - Акцент5 3 2 9 2" xfId="1430"/>
    <cellStyle name="20% - Акцент5 3 3" xfId="197"/>
    <cellStyle name="20% - Акцент5 3 3 2" xfId="732"/>
    <cellStyle name="20% - Акцент5 3 3 2 2" xfId="1600"/>
    <cellStyle name="20% - Акцент5 3 3 3" xfId="1065"/>
    <cellStyle name="20% - Акцент5 3 4" xfId="249"/>
    <cellStyle name="20% - Акцент5 3 4 2" xfId="1117"/>
    <cellStyle name="20% - Акцент5 3 5" xfId="301"/>
    <cellStyle name="20% - Акцент5 3 5 2" xfId="1169"/>
    <cellStyle name="20% - Акцент5 3 6" xfId="353"/>
    <cellStyle name="20% - Акцент5 3 6 2" xfId="1221"/>
    <cellStyle name="20% - Акцент5 3 7" xfId="405"/>
    <cellStyle name="20% - Акцент5 3 7 2" xfId="1273"/>
    <cellStyle name="20% - Акцент5 3 8" xfId="457"/>
    <cellStyle name="20% - Акцент5 3 8 2" xfId="1325"/>
    <cellStyle name="20% - Акцент5 3 9" xfId="509"/>
    <cellStyle name="20% - Акцент5 3 9 2" xfId="1377"/>
    <cellStyle name="20% - Акцент5 4" xfId="33"/>
    <cellStyle name="20% - Акцент5 4 10" xfId="615"/>
    <cellStyle name="20% - Акцент5 4 10 2" xfId="1483"/>
    <cellStyle name="20% - Акцент5 4 11" xfId="667"/>
    <cellStyle name="20% - Акцент5 4 11 2" xfId="1535"/>
    <cellStyle name="20% - Акцент5 4 12" xfId="733"/>
    <cellStyle name="20% - Акцент5 4 12 2" xfId="1601"/>
    <cellStyle name="20% - Акцент5 4 13" xfId="1015"/>
    <cellStyle name="20% - Акцент5 4 2" xfId="199"/>
    <cellStyle name="20% - Акцент5 4 2 2" xfId="734"/>
    <cellStyle name="20% - Акцент5 4 2 2 2" xfId="1602"/>
    <cellStyle name="20% - Акцент5 4 2 3" xfId="1067"/>
    <cellStyle name="20% - Акцент5 4 3" xfId="251"/>
    <cellStyle name="20% - Акцент5 4 3 2" xfId="1119"/>
    <cellStyle name="20% - Акцент5 4 4" xfId="303"/>
    <cellStyle name="20% - Акцент5 4 4 2" xfId="1171"/>
    <cellStyle name="20% - Акцент5 4 5" xfId="355"/>
    <cellStyle name="20% - Акцент5 4 5 2" xfId="1223"/>
    <cellStyle name="20% - Акцент5 4 6" xfId="407"/>
    <cellStyle name="20% - Акцент5 4 6 2" xfId="1275"/>
    <cellStyle name="20% - Акцент5 4 7" xfId="459"/>
    <cellStyle name="20% - Акцент5 4 7 2" xfId="1327"/>
    <cellStyle name="20% - Акцент5 4 8" xfId="511"/>
    <cellStyle name="20% - Акцент5 4 8 2" xfId="1379"/>
    <cellStyle name="20% - Акцент5 4 9" xfId="563"/>
    <cellStyle name="20% - Акцент5 4 9 2" xfId="1431"/>
    <cellStyle name="20% - Акцент6" xfId="998" builtinId="50" customBuiltin="1"/>
    <cellStyle name="20% - Акцент6 2" xfId="34"/>
    <cellStyle name="20% - Акцент6 2 2" xfId="35"/>
    <cellStyle name="20% - Акцент6 3" xfId="36"/>
    <cellStyle name="20% - Акцент6 3 10" xfId="564"/>
    <cellStyle name="20% - Акцент6 3 10 2" xfId="1432"/>
    <cellStyle name="20% - Акцент6 3 11" xfId="616"/>
    <cellStyle name="20% - Акцент6 3 11 2" xfId="1484"/>
    <cellStyle name="20% - Акцент6 3 12" xfId="668"/>
    <cellStyle name="20% - Акцент6 3 12 2" xfId="1536"/>
    <cellStyle name="20% - Акцент6 3 13" xfId="735"/>
    <cellStyle name="20% - Акцент6 3 13 2" xfId="1603"/>
    <cellStyle name="20% - Акцент6 3 14" xfId="1016"/>
    <cellStyle name="20% - Акцент6 3 2" xfId="37"/>
    <cellStyle name="20% - Акцент6 3 2 10" xfId="617"/>
    <cellStyle name="20% - Акцент6 3 2 10 2" xfId="1485"/>
    <cellStyle name="20% - Акцент6 3 2 11" xfId="669"/>
    <cellStyle name="20% - Акцент6 3 2 11 2" xfId="1537"/>
    <cellStyle name="20% - Акцент6 3 2 12" xfId="736"/>
    <cellStyle name="20% - Акцент6 3 2 12 2" xfId="1604"/>
    <cellStyle name="20% - Акцент6 3 2 13" xfId="1017"/>
    <cellStyle name="20% - Акцент6 3 2 2" xfId="201"/>
    <cellStyle name="20% - Акцент6 3 2 2 2" xfId="737"/>
    <cellStyle name="20% - Акцент6 3 2 2 2 2" xfId="1605"/>
    <cellStyle name="20% - Акцент6 3 2 2 3" xfId="1069"/>
    <cellStyle name="20% - Акцент6 3 2 3" xfId="253"/>
    <cellStyle name="20% - Акцент6 3 2 3 2" xfId="1121"/>
    <cellStyle name="20% - Акцент6 3 2 4" xfId="305"/>
    <cellStyle name="20% - Акцент6 3 2 4 2" xfId="1173"/>
    <cellStyle name="20% - Акцент6 3 2 5" xfId="357"/>
    <cellStyle name="20% - Акцент6 3 2 5 2" xfId="1225"/>
    <cellStyle name="20% - Акцент6 3 2 6" xfId="409"/>
    <cellStyle name="20% - Акцент6 3 2 6 2" xfId="1277"/>
    <cellStyle name="20% - Акцент6 3 2 7" xfId="461"/>
    <cellStyle name="20% - Акцент6 3 2 7 2" xfId="1329"/>
    <cellStyle name="20% - Акцент6 3 2 8" xfId="513"/>
    <cellStyle name="20% - Акцент6 3 2 8 2" xfId="1381"/>
    <cellStyle name="20% - Акцент6 3 2 9" xfId="565"/>
    <cellStyle name="20% - Акцент6 3 2 9 2" xfId="1433"/>
    <cellStyle name="20% - Акцент6 3 3" xfId="200"/>
    <cellStyle name="20% - Акцент6 3 3 2" xfId="738"/>
    <cellStyle name="20% - Акцент6 3 3 2 2" xfId="1606"/>
    <cellStyle name="20% - Акцент6 3 3 3" xfId="1068"/>
    <cellStyle name="20% - Акцент6 3 4" xfId="252"/>
    <cellStyle name="20% - Акцент6 3 4 2" xfId="1120"/>
    <cellStyle name="20% - Акцент6 3 5" xfId="304"/>
    <cellStyle name="20% - Акцент6 3 5 2" xfId="1172"/>
    <cellStyle name="20% - Акцент6 3 6" xfId="356"/>
    <cellStyle name="20% - Акцент6 3 6 2" xfId="1224"/>
    <cellStyle name="20% - Акцент6 3 7" xfId="408"/>
    <cellStyle name="20% - Акцент6 3 7 2" xfId="1276"/>
    <cellStyle name="20% - Акцент6 3 8" xfId="460"/>
    <cellStyle name="20% - Акцент6 3 8 2" xfId="1328"/>
    <cellStyle name="20% - Акцент6 3 9" xfId="512"/>
    <cellStyle name="20% - Акцент6 3 9 2" xfId="1380"/>
    <cellStyle name="20% - Акцент6 4" xfId="38"/>
    <cellStyle name="20% - Акцент6 4 10" xfId="618"/>
    <cellStyle name="20% - Акцент6 4 10 2" xfId="1486"/>
    <cellStyle name="20% - Акцент6 4 11" xfId="670"/>
    <cellStyle name="20% - Акцент6 4 11 2" xfId="1538"/>
    <cellStyle name="20% - Акцент6 4 12" xfId="739"/>
    <cellStyle name="20% - Акцент6 4 12 2" xfId="1607"/>
    <cellStyle name="20% - Акцент6 4 13" xfId="1018"/>
    <cellStyle name="20% - Акцент6 4 2" xfId="202"/>
    <cellStyle name="20% - Акцент6 4 2 2" xfId="740"/>
    <cellStyle name="20% - Акцент6 4 2 2 2" xfId="1608"/>
    <cellStyle name="20% - Акцент6 4 2 3" xfId="1070"/>
    <cellStyle name="20% - Акцент6 4 3" xfId="254"/>
    <cellStyle name="20% - Акцент6 4 3 2" xfId="1122"/>
    <cellStyle name="20% - Акцент6 4 4" xfId="306"/>
    <cellStyle name="20% - Акцент6 4 4 2" xfId="1174"/>
    <cellStyle name="20% - Акцент6 4 5" xfId="358"/>
    <cellStyle name="20% - Акцент6 4 5 2" xfId="1226"/>
    <cellStyle name="20% - Акцент6 4 6" xfId="410"/>
    <cellStyle name="20% - Акцент6 4 6 2" xfId="1278"/>
    <cellStyle name="20% - Акцент6 4 7" xfId="462"/>
    <cellStyle name="20% - Акцент6 4 7 2" xfId="1330"/>
    <cellStyle name="20% - Акцент6 4 8" xfId="514"/>
    <cellStyle name="20% - Акцент6 4 8 2" xfId="1382"/>
    <cellStyle name="20% - Акцент6 4 9" xfId="566"/>
    <cellStyle name="20% - Акцент6 4 9 2" xfId="1434"/>
    <cellStyle name="40% - Акцент1" xfId="979" builtinId="31" customBuiltin="1"/>
    <cellStyle name="40% - Акцент1 2" xfId="39"/>
    <cellStyle name="40% - Акцент1 2 2" xfId="40"/>
    <cellStyle name="40% - Акцент1 3" xfId="41"/>
    <cellStyle name="40% - Акцент1 3 10" xfId="567"/>
    <cellStyle name="40% - Акцент1 3 10 2" xfId="1435"/>
    <cellStyle name="40% - Акцент1 3 11" xfId="619"/>
    <cellStyle name="40% - Акцент1 3 11 2" xfId="1487"/>
    <cellStyle name="40% - Акцент1 3 12" xfId="671"/>
    <cellStyle name="40% - Акцент1 3 12 2" xfId="1539"/>
    <cellStyle name="40% - Акцент1 3 13" xfId="741"/>
    <cellStyle name="40% - Акцент1 3 13 2" xfId="1609"/>
    <cellStyle name="40% - Акцент1 3 14" xfId="1019"/>
    <cellStyle name="40% - Акцент1 3 2" xfId="42"/>
    <cellStyle name="40% - Акцент1 3 2 10" xfId="620"/>
    <cellStyle name="40% - Акцент1 3 2 10 2" xfId="1488"/>
    <cellStyle name="40% - Акцент1 3 2 11" xfId="672"/>
    <cellStyle name="40% - Акцент1 3 2 11 2" xfId="1540"/>
    <cellStyle name="40% - Акцент1 3 2 12" xfId="742"/>
    <cellStyle name="40% - Акцент1 3 2 12 2" xfId="1610"/>
    <cellStyle name="40% - Акцент1 3 2 13" xfId="1020"/>
    <cellStyle name="40% - Акцент1 3 2 2" xfId="204"/>
    <cellStyle name="40% - Акцент1 3 2 2 2" xfId="743"/>
    <cellStyle name="40% - Акцент1 3 2 2 2 2" xfId="1611"/>
    <cellStyle name="40% - Акцент1 3 2 2 3" xfId="1072"/>
    <cellStyle name="40% - Акцент1 3 2 3" xfId="256"/>
    <cellStyle name="40% - Акцент1 3 2 3 2" xfId="1124"/>
    <cellStyle name="40% - Акцент1 3 2 4" xfId="308"/>
    <cellStyle name="40% - Акцент1 3 2 4 2" xfId="1176"/>
    <cellStyle name="40% - Акцент1 3 2 5" xfId="360"/>
    <cellStyle name="40% - Акцент1 3 2 5 2" xfId="1228"/>
    <cellStyle name="40% - Акцент1 3 2 6" xfId="412"/>
    <cellStyle name="40% - Акцент1 3 2 6 2" xfId="1280"/>
    <cellStyle name="40% - Акцент1 3 2 7" xfId="464"/>
    <cellStyle name="40% - Акцент1 3 2 7 2" xfId="1332"/>
    <cellStyle name="40% - Акцент1 3 2 8" xfId="516"/>
    <cellStyle name="40% - Акцент1 3 2 8 2" xfId="1384"/>
    <cellStyle name="40% - Акцент1 3 2 9" xfId="568"/>
    <cellStyle name="40% - Акцент1 3 2 9 2" xfId="1436"/>
    <cellStyle name="40% - Акцент1 3 3" xfId="203"/>
    <cellStyle name="40% - Акцент1 3 3 2" xfId="744"/>
    <cellStyle name="40% - Акцент1 3 3 2 2" xfId="1612"/>
    <cellStyle name="40% - Акцент1 3 3 3" xfId="1071"/>
    <cellStyle name="40% - Акцент1 3 4" xfId="255"/>
    <cellStyle name="40% - Акцент1 3 4 2" xfId="1123"/>
    <cellStyle name="40% - Акцент1 3 5" xfId="307"/>
    <cellStyle name="40% - Акцент1 3 5 2" xfId="1175"/>
    <cellStyle name="40% - Акцент1 3 6" xfId="359"/>
    <cellStyle name="40% - Акцент1 3 6 2" xfId="1227"/>
    <cellStyle name="40% - Акцент1 3 7" xfId="411"/>
    <cellStyle name="40% - Акцент1 3 7 2" xfId="1279"/>
    <cellStyle name="40% - Акцент1 3 8" xfId="463"/>
    <cellStyle name="40% - Акцент1 3 8 2" xfId="1331"/>
    <cellStyle name="40% - Акцент1 3 9" xfId="515"/>
    <cellStyle name="40% - Акцент1 3 9 2" xfId="1383"/>
    <cellStyle name="40% - Акцент1 4" xfId="43"/>
    <cellStyle name="40% - Акцент1 4 10" xfId="621"/>
    <cellStyle name="40% - Акцент1 4 10 2" xfId="1489"/>
    <cellStyle name="40% - Акцент1 4 11" xfId="673"/>
    <cellStyle name="40% - Акцент1 4 11 2" xfId="1541"/>
    <cellStyle name="40% - Акцент1 4 12" xfId="745"/>
    <cellStyle name="40% - Акцент1 4 12 2" xfId="1613"/>
    <cellStyle name="40% - Акцент1 4 13" xfId="1021"/>
    <cellStyle name="40% - Акцент1 4 2" xfId="205"/>
    <cellStyle name="40% - Акцент1 4 2 2" xfId="746"/>
    <cellStyle name="40% - Акцент1 4 2 2 2" xfId="1614"/>
    <cellStyle name="40% - Акцент1 4 2 3" xfId="1073"/>
    <cellStyle name="40% - Акцент1 4 3" xfId="257"/>
    <cellStyle name="40% - Акцент1 4 3 2" xfId="1125"/>
    <cellStyle name="40% - Акцент1 4 4" xfId="309"/>
    <cellStyle name="40% - Акцент1 4 4 2" xfId="1177"/>
    <cellStyle name="40% - Акцент1 4 5" xfId="361"/>
    <cellStyle name="40% - Акцент1 4 5 2" xfId="1229"/>
    <cellStyle name="40% - Акцент1 4 6" xfId="413"/>
    <cellStyle name="40% - Акцент1 4 6 2" xfId="1281"/>
    <cellStyle name="40% - Акцент1 4 7" xfId="465"/>
    <cellStyle name="40% - Акцент1 4 7 2" xfId="1333"/>
    <cellStyle name="40% - Акцент1 4 8" xfId="517"/>
    <cellStyle name="40% - Акцент1 4 8 2" xfId="1385"/>
    <cellStyle name="40% - Акцент1 4 9" xfId="569"/>
    <cellStyle name="40% - Акцент1 4 9 2" xfId="1437"/>
    <cellStyle name="40% - Акцент2" xfId="983" builtinId="35" customBuiltin="1"/>
    <cellStyle name="40% - Акцент2 2" xfId="44"/>
    <cellStyle name="40% - Акцент2 2 2" xfId="45"/>
    <cellStyle name="40% - Акцент2 3" xfId="46"/>
    <cellStyle name="40% - Акцент2 3 10" xfId="570"/>
    <cellStyle name="40% - Акцент2 3 10 2" xfId="1438"/>
    <cellStyle name="40% - Акцент2 3 11" xfId="622"/>
    <cellStyle name="40% - Акцент2 3 11 2" xfId="1490"/>
    <cellStyle name="40% - Акцент2 3 12" xfId="674"/>
    <cellStyle name="40% - Акцент2 3 12 2" xfId="1542"/>
    <cellStyle name="40% - Акцент2 3 13" xfId="747"/>
    <cellStyle name="40% - Акцент2 3 13 2" xfId="1615"/>
    <cellStyle name="40% - Акцент2 3 14" xfId="1022"/>
    <cellStyle name="40% - Акцент2 3 2" xfId="47"/>
    <cellStyle name="40% - Акцент2 3 2 10" xfId="623"/>
    <cellStyle name="40% - Акцент2 3 2 10 2" xfId="1491"/>
    <cellStyle name="40% - Акцент2 3 2 11" xfId="675"/>
    <cellStyle name="40% - Акцент2 3 2 11 2" xfId="1543"/>
    <cellStyle name="40% - Акцент2 3 2 12" xfId="748"/>
    <cellStyle name="40% - Акцент2 3 2 12 2" xfId="1616"/>
    <cellStyle name="40% - Акцент2 3 2 13" xfId="1023"/>
    <cellStyle name="40% - Акцент2 3 2 2" xfId="207"/>
    <cellStyle name="40% - Акцент2 3 2 2 2" xfId="749"/>
    <cellStyle name="40% - Акцент2 3 2 2 2 2" xfId="1617"/>
    <cellStyle name="40% - Акцент2 3 2 2 3" xfId="1075"/>
    <cellStyle name="40% - Акцент2 3 2 3" xfId="259"/>
    <cellStyle name="40% - Акцент2 3 2 3 2" xfId="1127"/>
    <cellStyle name="40% - Акцент2 3 2 4" xfId="311"/>
    <cellStyle name="40% - Акцент2 3 2 4 2" xfId="1179"/>
    <cellStyle name="40% - Акцент2 3 2 5" xfId="363"/>
    <cellStyle name="40% - Акцент2 3 2 5 2" xfId="1231"/>
    <cellStyle name="40% - Акцент2 3 2 6" xfId="415"/>
    <cellStyle name="40% - Акцент2 3 2 6 2" xfId="1283"/>
    <cellStyle name="40% - Акцент2 3 2 7" xfId="467"/>
    <cellStyle name="40% - Акцент2 3 2 7 2" xfId="1335"/>
    <cellStyle name="40% - Акцент2 3 2 8" xfId="519"/>
    <cellStyle name="40% - Акцент2 3 2 8 2" xfId="1387"/>
    <cellStyle name="40% - Акцент2 3 2 9" xfId="571"/>
    <cellStyle name="40% - Акцент2 3 2 9 2" xfId="1439"/>
    <cellStyle name="40% - Акцент2 3 3" xfId="206"/>
    <cellStyle name="40% - Акцент2 3 3 2" xfId="750"/>
    <cellStyle name="40% - Акцент2 3 3 2 2" xfId="1618"/>
    <cellStyle name="40% - Акцент2 3 3 3" xfId="1074"/>
    <cellStyle name="40% - Акцент2 3 4" xfId="258"/>
    <cellStyle name="40% - Акцент2 3 4 2" xfId="1126"/>
    <cellStyle name="40% - Акцент2 3 5" xfId="310"/>
    <cellStyle name="40% - Акцент2 3 5 2" xfId="1178"/>
    <cellStyle name="40% - Акцент2 3 6" xfId="362"/>
    <cellStyle name="40% - Акцент2 3 6 2" xfId="1230"/>
    <cellStyle name="40% - Акцент2 3 7" xfId="414"/>
    <cellStyle name="40% - Акцент2 3 7 2" xfId="1282"/>
    <cellStyle name="40% - Акцент2 3 8" xfId="466"/>
    <cellStyle name="40% - Акцент2 3 8 2" xfId="1334"/>
    <cellStyle name="40% - Акцент2 3 9" xfId="518"/>
    <cellStyle name="40% - Акцент2 3 9 2" xfId="1386"/>
    <cellStyle name="40% - Акцент2 4" xfId="48"/>
    <cellStyle name="40% - Акцент2 4 10" xfId="624"/>
    <cellStyle name="40% - Акцент2 4 10 2" xfId="1492"/>
    <cellStyle name="40% - Акцент2 4 11" xfId="676"/>
    <cellStyle name="40% - Акцент2 4 11 2" xfId="1544"/>
    <cellStyle name="40% - Акцент2 4 12" xfId="751"/>
    <cellStyle name="40% - Акцент2 4 12 2" xfId="1619"/>
    <cellStyle name="40% - Акцент2 4 13" xfId="1024"/>
    <cellStyle name="40% - Акцент2 4 2" xfId="208"/>
    <cellStyle name="40% - Акцент2 4 2 2" xfId="752"/>
    <cellStyle name="40% - Акцент2 4 2 2 2" xfId="1620"/>
    <cellStyle name="40% - Акцент2 4 2 3" xfId="1076"/>
    <cellStyle name="40% - Акцент2 4 3" xfId="260"/>
    <cellStyle name="40% - Акцент2 4 3 2" xfId="1128"/>
    <cellStyle name="40% - Акцент2 4 4" xfId="312"/>
    <cellStyle name="40% - Акцент2 4 4 2" xfId="1180"/>
    <cellStyle name="40% - Акцент2 4 5" xfId="364"/>
    <cellStyle name="40% - Акцент2 4 5 2" xfId="1232"/>
    <cellStyle name="40% - Акцент2 4 6" xfId="416"/>
    <cellStyle name="40% - Акцент2 4 6 2" xfId="1284"/>
    <cellStyle name="40% - Акцент2 4 7" xfId="468"/>
    <cellStyle name="40% - Акцент2 4 7 2" xfId="1336"/>
    <cellStyle name="40% - Акцент2 4 8" xfId="520"/>
    <cellStyle name="40% - Акцент2 4 8 2" xfId="1388"/>
    <cellStyle name="40% - Акцент2 4 9" xfId="572"/>
    <cellStyle name="40% - Акцент2 4 9 2" xfId="1440"/>
    <cellStyle name="40% - Акцент3" xfId="987" builtinId="39" customBuiltin="1"/>
    <cellStyle name="40% - Акцент3 2" xfId="49"/>
    <cellStyle name="40% - Акцент3 2 2" xfId="50"/>
    <cellStyle name="40% - Акцент3 3" xfId="51"/>
    <cellStyle name="40% - Акцент3 3 10" xfId="573"/>
    <cellStyle name="40% - Акцент3 3 10 2" xfId="1441"/>
    <cellStyle name="40% - Акцент3 3 11" xfId="625"/>
    <cellStyle name="40% - Акцент3 3 11 2" xfId="1493"/>
    <cellStyle name="40% - Акцент3 3 12" xfId="677"/>
    <cellStyle name="40% - Акцент3 3 12 2" xfId="1545"/>
    <cellStyle name="40% - Акцент3 3 13" xfId="753"/>
    <cellStyle name="40% - Акцент3 3 13 2" xfId="1621"/>
    <cellStyle name="40% - Акцент3 3 14" xfId="1025"/>
    <cellStyle name="40% - Акцент3 3 2" xfId="52"/>
    <cellStyle name="40% - Акцент3 3 2 10" xfId="626"/>
    <cellStyle name="40% - Акцент3 3 2 10 2" xfId="1494"/>
    <cellStyle name="40% - Акцент3 3 2 11" xfId="678"/>
    <cellStyle name="40% - Акцент3 3 2 11 2" xfId="1546"/>
    <cellStyle name="40% - Акцент3 3 2 12" xfId="754"/>
    <cellStyle name="40% - Акцент3 3 2 12 2" xfId="1622"/>
    <cellStyle name="40% - Акцент3 3 2 13" xfId="1026"/>
    <cellStyle name="40% - Акцент3 3 2 2" xfId="210"/>
    <cellStyle name="40% - Акцент3 3 2 2 2" xfId="755"/>
    <cellStyle name="40% - Акцент3 3 2 2 2 2" xfId="1623"/>
    <cellStyle name="40% - Акцент3 3 2 2 3" xfId="1078"/>
    <cellStyle name="40% - Акцент3 3 2 3" xfId="262"/>
    <cellStyle name="40% - Акцент3 3 2 3 2" xfId="1130"/>
    <cellStyle name="40% - Акцент3 3 2 4" xfId="314"/>
    <cellStyle name="40% - Акцент3 3 2 4 2" xfId="1182"/>
    <cellStyle name="40% - Акцент3 3 2 5" xfId="366"/>
    <cellStyle name="40% - Акцент3 3 2 5 2" xfId="1234"/>
    <cellStyle name="40% - Акцент3 3 2 6" xfId="418"/>
    <cellStyle name="40% - Акцент3 3 2 6 2" xfId="1286"/>
    <cellStyle name="40% - Акцент3 3 2 7" xfId="470"/>
    <cellStyle name="40% - Акцент3 3 2 7 2" xfId="1338"/>
    <cellStyle name="40% - Акцент3 3 2 8" xfId="522"/>
    <cellStyle name="40% - Акцент3 3 2 8 2" xfId="1390"/>
    <cellStyle name="40% - Акцент3 3 2 9" xfId="574"/>
    <cellStyle name="40% - Акцент3 3 2 9 2" xfId="1442"/>
    <cellStyle name="40% - Акцент3 3 3" xfId="209"/>
    <cellStyle name="40% - Акцент3 3 3 2" xfId="756"/>
    <cellStyle name="40% - Акцент3 3 3 2 2" xfId="1624"/>
    <cellStyle name="40% - Акцент3 3 3 3" xfId="1077"/>
    <cellStyle name="40% - Акцент3 3 4" xfId="261"/>
    <cellStyle name="40% - Акцент3 3 4 2" xfId="1129"/>
    <cellStyle name="40% - Акцент3 3 5" xfId="313"/>
    <cellStyle name="40% - Акцент3 3 5 2" xfId="1181"/>
    <cellStyle name="40% - Акцент3 3 6" xfId="365"/>
    <cellStyle name="40% - Акцент3 3 6 2" xfId="1233"/>
    <cellStyle name="40% - Акцент3 3 7" xfId="417"/>
    <cellStyle name="40% - Акцент3 3 7 2" xfId="1285"/>
    <cellStyle name="40% - Акцент3 3 8" xfId="469"/>
    <cellStyle name="40% - Акцент3 3 8 2" xfId="1337"/>
    <cellStyle name="40% - Акцент3 3 9" xfId="521"/>
    <cellStyle name="40% - Акцент3 3 9 2" xfId="1389"/>
    <cellStyle name="40% - Акцент3 4" xfId="53"/>
    <cellStyle name="40% - Акцент3 4 10" xfId="627"/>
    <cellStyle name="40% - Акцент3 4 10 2" xfId="1495"/>
    <cellStyle name="40% - Акцент3 4 11" xfId="679"/>
    <cellStyle name="40% - Акцент3 4 11 2" xfId="1547"/>
    <cellStyle name="40% - Акцент3 4 12" xfId="757"/>
    <cellStyle name="40% - Акцент3 4 12 2" xfId="1625"/>
    <cellStyle name="40% - Акцент3 4 13" xfId="1027"/>
    <cellStyle name="40% - Акцент3 4 2" xfId="211"/>
    <cellStyle name="40% - Акцент3 4 2 2" xfId="758"/>
    <cellStyle name="40% - Акцент3 4 2 2 2" xfId="1626"/>
    <cellStyle name="40% - Акцент3 4 2 3" xfId="1079"/>
    <cellStyle name="40% - Акцент3 4 3" xfId="263"/>
    <cellStyle name="40% - Акцент3 4 3 2" xfId="1131"/>
    <cellStyle name="40% - Акцент3 4 4" xfId="315"/>
    <cellStyle name="40% - Акцент3 4 4 2" xfId="1183"/>
    <cellStyle name="40% - Акцент3 4 5" xfId="367"/>
    <cellStyle name="40% - Акцент3 4 5 2" xfId="1235"/>
    <cellStyle name="40% - Акцент3 4 6" xfId="419"/>
    <cellStyle name="40% - Акцент3 4 6 2" xfId="1287"/>
    <cellStyle name="40% - Акцент3 4 7" xfId="471"/>
    <cellStyle name="40% - Акцент3 4 7 2" xfId="1339"/>
    <cellStyle name="40% - Акцент3 4 8" xfId="523"/>
    <cellStyle name="40% - Акцент3 4 8 2" xfId="1391"/>
    <cellStyle name="40% - Акцент3 4 9" xfId="575"/>
    <cellStyle name="40% - Акцент3 4 9 2" xfId="1443"/>
    <cellStyle name="40% - Акцент4" xfId="991" builtinId="43" customBuiltin="1"/>
    <cellStyle name="40% - Акцент4 2" xfId="54"/>
    <cellStyle name="40% - Акцент4 2 2" xfId="55"/>
    <cellStyle name="40% - Акцент4 3" xfId="56"/>
    <cellStyle name="40% - Акцент4 3 10" xfId="576"/>
    <cellStyle name="40% - Акцент4 3 10 2" xfId="1444"/>
    <cellStyle name="40% - Акцент4 3 11" xfId="628"/>
    <cellStyle name="40% - Акцент4 3 11 2" xfId="1496"/>
    <cellStyle name="40% - Акцент4 3 12" xfId="680"/>
    <cellStyle name="40% - Акцент4 3 12 2" xfId="1548"/>
    <cellStyle name="40% - Акцент4 3 13" xfId="759"/>
    <cellStyle name="40% - Акцент4 3 13 2" xfId="1627"/>
    <cellStyle name="40% - Акцент4 3 14" xfId="1028"/>
    <cellStyle name="40% - Акцент4 3 2" xfId="57"/>
    <cellStyle name="40% - Акцент4 3 2 10" xfId="629"/>
    <cellStyle name="40% - Акцент4 3 2 10 2" xfId="1497"/>
    <cellStyle name="40% - Акцент4 3 2 11" xfId="681"/>
    <cellStyle name="40% - Акцент4 3 2 11 2" xfId="1549"/>
    <cellStyle name="40% - Акцент4 3 2 12" xfId="760"/>
    <cellStyle name="40% - Акцент4 3 2 12 2" xfId="1628"/>
    <cellStyle name="40% - Акцент4 3 2 13" xfId="1029"/>
    <cellStyle name="40% - Акцент4 3 2 2" xfId="213"/>
    <cellStyle name="40% - Акцент4 3 2 2 2" xfId="761"/>
    <cellStyle name="40% - Акцент4 3 2 2 2 2" xfId="1629"/>
    <cellStyle name="40% - Акцент4 3 2 2 3" xfId="1081"/>
    <cellStyle name="40% - Акцент4 3 2 3" xfId="265"/>
    <cellStyle name="40% - Акцент4 3 2 3 2" xfId="1133"/>
    <cellStyle name="40% - Акцент4 3 2 4" xfId="317"/>
    <cellStyle name="40% - Акцент4 3 2 4 2" xfId="1185"/>
    <cellStyle name="40% - Акцент4 3 2 5" xfId="369"/>
    <cellStyle name="40% - Акцент4 3 2 5 2" xfId="1237"/>
    <cellStyle name="40% - Акцент4 3 2 6" xfId="421"/>
    <cellStyle name="40% - Акцент4 3 2 6 2" xfId="1289"/>
    <cellStyle name="40% - Акцент4 3 2 7" xfId="473"/>
    <cellStyle name="40% - Акцент4 3 2 7 2" xfId="1341"/>
    <cellStyle name="40% - Акцент4 3 2 8" xfId="525"/>
    <cellStyle name="40% - Акцент4 3 2 8 2" xfId="1393"/>
    <cellStyle name="40% - Акцент4 3 2 9" xfId="577"/>
    <cellStyle name="40% - Акцент4 3 2 9 2" xfId="1445"/>
    <cellStyle name="40% - Акцент4 3 3" xfId="212"/>
    <cellStyle name="40% - Акцент4 3 3 2" xfId="762"/>
    <cellStyle name="40% - Акцент4 3 3 2 2" xfId="1630"/>
    <cellStyle name="40% - Акцент4 3 3 3" xfId="1080"/>
    <cellStyle name="40% - Акцент4 3 4" xfId="264"/>
    <cellStyle name="40% - Акцент4 3 4 2" xfId="1132"/>
    <cellStyle name="40% - Акцент4 3 5" xfId="316"/>
    <cellStyle name="40% - Акцент4 3 5 2" xfId="1184"/>
    <cellStyle name="40% - Акцент4 3 6" xfId="368"/>
    <cellStyle name="40% - Акцент4 3 6 2" xfId="1236"/>
    <cellStyle name="40% - Акцент4 3 7" xfId="420"/>
    <cellStyle name="40% - Акцент4 3 7 2" xfId="1288"/>
    <cellStyle name="40% - Акцент4 3 8" xfId="472"/>
    <cellStyle name="40% - Акцент4 3 8 2" xfId="1340"/>
    <cellStyle name="40% - Акцент4 3 9" xfId="524"/>
    <cellStyle name="40% - Акцент4 3 9 2" xfId="1392"/>
    <cellStyle name="40% - Акцент4 4" xfId="58"/>
    <cellStyle name="40% - Акцент4 4 10" xfId="630"/>
    <cellStyle name="40% - Акцент4 4 10 2" xfId="1498"/>
    <cellStyle name="40% - Акцент4 4 11" xfId="682"/>
    <cellStyle name="40% - Акцент4 4 11 2" xfId="1550"/>
    <cellStyle name="40% - Акцент4 4 12" xfId="763"/>
    <cellStyle name="40% - Акцент4 4 12 2" xfId="1631"/>
    <cellStyle name="40% - Акцент4 4 13" xfId="1030"/>
    <cellStyle name="40% - Акцент4 4 2" xfId="214"/>
    <cellStyle name="40% - Акцент4 4 2 2" xfId="764"/>
    <cellStyle name="40% - Акцент4 4 2 2 2" xfId="1632"/>
    <cellStyle name="40% - Акцент4 4 2 3" xfId="1082"/>
    <cellStyle name="40% - Акцент4 4 3" xfId="266"/>
    <cellStyle name="40% - Акцент4 4 3 2" xfId="1134"/>
    <cellStyle name="40% - Акцент4 4 4" xfId="318"/>
    <cellStyle name="40% - Акцент4 4 4 2" xfId="1186"/>
    <cellStyle name="40% - Акцент4 4 5" xfId="370"/>
    <cellStyle name="40% - Акцент4 4 5 2" xfId="1238"/>
    <cellStyle name="40% - Акцент4 4 6" xfId="422"/>
    <cellStyle name="40% - Акцент4 4 6 2" xfId="1290"/>
    <cellStyle name="40% - Акцент4 4 7" xfId="474"/>
    <cellStyle name="40% - Акцент4 4 7 2" xfId="1342"/>
    <cellStyle name="40% - Акцент4 4 8" xfId="526"/>
    <cellStyle name="40% - Акцент4 4 8 2" xfId="1394"/>
    <cellStyle name="40% - Акцент4 4 9" xfId="578"/>
    <cellStyle name="40% - Акцент4 4 9 2" xfId="1446"/>
    <cellStyle name="40% - Акцент5" xfId="995" builtinId="47" customBuiltin="1"/>
    <cellStyle name="40% - Акцент5 2" xfId="59"/>
    <cellStyle name="40% - Акцент5 2 2" xfId="60"/>
    <cellStyle name="40% - Акцент5 3" xfId="61"/>
    <cellStyle name="40% - Акцент5 3 10" xfId="579"/>
    <cellStyle name="40% - Акцент5 3 10 2" xfId="1447"/>
    <cellStyle name="40% - Акцент5 3 11" xfId="631"/>
    <cellStyle name="40% - Акцент5 3 11 2" xfId="1499"/>
    <cellStyle name="40% - Акцент5 3 12" xfId="683"/>
    <cellStyle name="40% - Акцент5 3 12 2" xfId="1551"/>
    <cellStyle name="40% - Акцент5 3 13" xfId="765"/>
    <cellStyle name="40% - Акцент5 3 13 2" xfId="1633"/>
    <cellStyle name="40% - Акцент5 3 14" xfId="1031"/>
    <cellStyle name="40% - Акцент5 3 2" xfId="62"/>
    <cellStyle name="40% - Акцент5 3 2 10" xfId="632"/>
    <cellStyle name="40% - Акцент5 3 2 10 2" xfId="1500"/>
    <cellStyle name="40% - Акцент5 3 2 11" xfId="684"/>
    <cellStyle name="40% - Акцент5 3 2 11 2" xfId="1552"/>
    <cellStyle name="40% - Акцент5 3 2 12" xfId="766"/>
    <cellStyle name="40% - Акцент5 3 2 12 2" xfId="1634"/>
    <cellStyle name="40% - Акцент5 3 2 13" xfId="1032"/>
    <cellStyle name="40% - Акцент5 3 2 2" xfId="216"/>
    <cellStyle name="40% - Акцент5 3 2 2 2" xfId="767"/>
    <cellStyle name="40% - Акцент5 3 2 2 2 2" xfId="1635"/>
    <cellStyle name="40% - Акцент5 3 2 2 3" xfId="1084"/>
    <cellStyle name="40% - Акцент5 3 2 3" xfId="268"/>
    <cellStyle name="40% - Акцент5 3 2 3 2" xfId="1136"/>
    <cellStyle name="40% - Акцент5 3 2 4" xfId="320"/>
    <cellStyle name="40% - Акцент5 3 2 4 2" xfId="1188"/>
    <cellStyle name="40% - Акцент5 3 2 5" xfId="372"/>
    <cellStyle name="40% - Акцент5 3 2 5 2" xfId="1240"/>
    <cellStyle name="40% - Акцент5 3 2 6" xfId="424"/>
    <cellStyle name="40% - Акцент5 3 2 6 2" xfId="1292"/>
    <cellStyle name="40% - Акцент5 3 2 7" xfId="476"/>
    <cellStyle name="40% - Акцент5 3 2 7 2" xfId="1344"/>
    <cellStyle name="40% - Акцент5 3 2 8" xfId="528"/>
    <cellStyle name="40% - Акцент5 3 2 8 2" xfId="1396"/>
    <cellStyle name="40% - Акцент5 3 2 9" xfId="580"/>
    <cellStyle name="40% - Акцент5 3 2 9 2" xfId="1448"/>
    <cellStyle name="40% - Акцент5 3 3" xfId="215"/>
    <cellStyle name="40% - Акцент5 3 3 2" xfId="768"/>
    <cellStyle name="40% - Акцент5 3 3 2 2" xfId="1636"/>
    <cellStyle name="40% - Акцент5 3 3 3" xfId="1083"/>
    <cellStyle name="40% - Акцент5 3 4" xfId="267"/>
    <cellStyle name="40% - Акцент5 3 4 2" xfId="1135"/>
    <cellStyle name="40% - Акцент5 3 5" xfId="319"/>
    <cellStyle name="40% - Акцент5 3 5 2" xfId="1187"/>
    <cellStyle name="40% - Акцент5 3 6" xfId="371"/>
    <cellStyle name="40% - Акцент5 3 6 2" xfId="1239"/>
    <cellStyle name="40% - Акцент5 3 7" xfId="423"/>
    <cellStyle name="40% - Акцент5 3 7 2" xfId="1291"/>
    <cellStyle name="40% - Акцент5 3 8" xfId="475"/>
    <cellStyle name="40% - Акцент5 3 8 2" xfId="1343"/>
    <cellStyle name="40% - Акцент5 3 9" xfId="527"/>
    <cellStyle name="40% - Акцент5 3 9 2" xfId="1395"/>
    <cellStyle name="40% - Акцент5 4" xfId="63"/>
    <cellStyle name="40% - Акцент5 4 10" xfId="633"/>
    <cellStyle name="40% - Акцент5 4 10 2" xfId="1501"/>
    <cellStyle name="40% - Акцент5 4 11" xfId="685"/>
    <cellStyle name="40% - Акцент5 4 11 2" xfId="1553"/>
    <cellStyle name="40% - Акцент5 4 12" xfId="769"/>
    <cellStyle name="40% - Акцент5 4 12 2" xfId="1637"/>
    <cellStyle name="40% - Акцент5 4 13" xfId="1033"/>
    <cellStyle name="40% - Акцент5 4 2" xfId="217"/>
    <cellStyle name="40% - Акцент5 4 2 2" xfId="770"/>
    <cellStyle name="40% - Акцент5 4 2 2 2" xfId="1638"/>
    <cellStyle name="40% - Акцент5 4 2 3" xfId="1085"/>
    <cellStyle name="40% - Акцент5 4 3" xfId="269"/>
    <cellStyle name="40% - Акцент5 4 3 2" xfId="1137"/>
    <cellStyle name="40% - Акцент5 4 4" xfId="321"/>
    <cellStyle name="40% - Акцент5 4 4 2" xfId="1189"/>
    <cellStyle name="40% - Акцент5 4 5" xfId="373"/>
    <cellStyle name="40% - Акцент5 4 5 2" xfId="1241"/>
    <cellStyle name="40% - Акцент5 4 6" xfId="425"/>
    <cellStyle name="40% - Акцент5 4 6 2" xfId="1293"/>
    <cellStyle name="40% - Акцент5 4 7" xfId="477"/>
    <cellStyle name="40% - Акцент5 4 7 2" xfId="1345"/>
    <cellStyle name="40% - Акцент5 4 8" xfId="529"/>
    <cellStyle name="40% - Акцент5 4 8 2" xfId="1397"/>
    <cellStyle name="40% - Акцент5 4 9" xfId="581"/>
    <cellStyle name="40% - Акцент5 4 9 2" xfId="1449"/>
    <cellStyle name="40% - Акцент6" xfId="999" builtinId="51" customBuiltin="1"/>
    <cellStyle name="40% - Акцент6 2" xfId="64"/>
    <cellStyle name="40% - Акцент6 2 2" xfId="65"/>
    <cellStyle name="40% - Акцент6 3" xfId="66"/>
    <cellStyle name="40% - Акцент6 3 10" xfId="582"/>
    <cellStyle name="40% - Акцент6 3 10 2" xfId="1450"/>
    <cellStyle name="40% - Акцент6 3 11" xfId="634"/>
    <cellStyle name="40% - Акцент6 3 11 2" xfId="1502"/>
    <cellStyle name="40% - Акцент6 3 12" xfId="686"/>
    <cellStyle name="40% - Акцент6 3 12 2" xfId="1554"/>
    <cellStyle name="40% - Акцент6 3 13" xfId="771"/>
    <cellStyle name="40% - Акцент6 3 13 2" xfId="1639"/>
    <cellStyle name="40% - Акцент6 3 14" xfId="1034"/>
    <cellStyle name="40% - Акцент6 3 2" xfId="67"/>
    <cellStyle name="40% - Акцент6 3 2 10" xfId="635"/>
    <cellStyle name="40% - Акцент6 3 2 10 2" xfId="1503"/>
    <cellStyle name="40% - Акцент6 3 2 11" xfId="687"/>
    <cellStyle name="40% - Акцент6 3 2 11 2" xfId="1555"/>
    <cellStyle name="40% - Акцент6 3 2 12" xfId="772"/>
    <cellStyle name="40% - Акцент6 3 2 12 2" xfId="1640"/>
    <cellStyle name="40% - Акцент6 3 2 13" xfId="1035"/>
    <cellStyle name="40% - Акцент6 3 2 2" xfId="219"/>
    <cellStyle name="40% - Акцент6 3 2 2 2" xfId="773"/>
    <cellStyle name="40% - Акцент6 3 2 2 2 2" xfId="1641"/>
    <cellStyle name="40% - Акцент6 3 2 2 3" xfId="1087"/>
    <cellStyle name="40% - Акцент6 3 2 3" xfId="271"/>
    <cellStyle name="40% - Акцент6 3 2 3 2" xfId="1139"/>
    <cellStyle name="40% - Акцент6 3 2 4" xfId="323"/>
    <cellStyle name="40% - Акцент6 3 2 4 2" xfId="1191"/>
    <cellStyle name="40% - Акцент6 3 2 5" xfId="375"/>
    <cellStyle name="40% - Акцент6 3 2 5 2" xfId="1243"/>
    <cellStyle name="40% - Акцент6 3 2 6" xfId="427"/>
    <cellStyle name="40% - Акцент6 3 2 6 2" xfId="1295"/>
    <cellStyle name="40% - Акцент6 3 2 7" xfId="479"/>
    <cellStyle name="40% - Акцент6 3 2 7 2" xfId="1347"/>
    <cellStyle name="40% - Акцент6 3 2 8" xfId="531"/>
    <cellStyle name="40% - Акцент6 3 2 8 2" xfId="1399"/>
    <cellStyle name="40% - Акцент6 3 2 9" xfId="583"/>
    <cellStyle name="40% - Акцент6 3 2 9 2" xfId="1451"/>
    <cellStyle name="40% - Акцент6 3 3" xfId="218"/>
    <cellStyle name="40% - Акцент6 3 3 2" xfId="774"/>
    <cellStyle name="40% - Акцент6 3 3 2 2" xfId="1642"/>
    <cellStyle name="40% - Акцент6 3 3 3" xfId="1086"/>
    <cellStyle name="40% - Акцент6 3 4" xfId="270"/>
    <cellStyle name="40% - Акцент6 3 4 2" xfId="1138"/>
    <cellStyle name="40% - Акцент6 3 5" xfId="322"/>
    <cellStyle name="40% - Акцент6 3 5 2" xfId="1190"/>
    <cellStyle name="40% - Акцент6 3 6" xfId="374"/>
    <cellStyle name="40% - Акцент6 3 6 2" xfId="1242"/>
    <cellStyle name="40% - Акцент6 3 7" xfId="426"/>
    <cellStyle name="40% - Акцент6 3 7 2" xfId="1294"/>
    <cellStyle name="40% - Акцент6 3 8" xfId="478"/>
    <cellStyle name="40% - Акцент6 3 8 2" xfId="1346"/>
    <cellStyle name="40% - Акцент6 3 9" xfId="530"/>
    <cellStyle name="40% - Акцент6 3 9 2" xfId="1398"/>
    <cellStyle name="40% - Акцент6 4" xfId="68"/>
    <cellStyle name="40% - Акцент6 4 10" xfId="636"/>
    <cellStyle name="40% - Акцент6 4 10 2" xfId="1504"/>
    <cellStyle name="40% - Акцент6 4 11" xfId="688"/>
    <cellStyle name="40% - Акцент6 4 11 2" xfId="1556"/>
    <cellStyle name="40% - Акцент6 4 12" xfId="775"/>
    <cellStyle name="40% - Акцент6 4 12 2" xfId="1643"/>
    <cellStyle name="40% - Акцент6 4 13" xfId="1036"/>
    <cellStyle name="40% - Акцент6 4 2" xfId="220"/>
    <cellStyle name="40% - Акцент6 4 2 2" xfId="776"/>
    <cellStyle name="40% - Акцент6 4 2 2 2" xfId="1644"/>
    <cellStyle name="40% - Акцент6 4 2 3" xfId="1088"/>
    <cellStyle name="40% - Акцент6 4 3" xfId="272"/>
    <cellStyle name="40% - Акцент6 4 3 2" xfId="1140"/>
    <cellStyle name="40% - Акцент6 4 4" xfId="324"/>
    <cellStyle name="40% - Акцент6 4 4 2" xfId="1192"/>
    <cellStyle name="40% - Акцент6 4 5" xfId="376"/>
    <cellStyle name="40% - Акцент6 4 5 2" xfId="1244"/>
    <cellStyle name="40% - Акцент6 4 6" xfId="428"/>
    <cellStyle name="40% - Акцент6 4 6 2" xfId="1296"/>
    <cellStyle name="40% - Акцент6 4 7" xfId="480"/>
    <cellStyle name="40% - Акцент6 4 7 2" xfId="1348"/>
    <cellStyle name="40% - Акцент6 4 8" xfId="532"/>
    <cellStyle name="40% - Акцент6 4 8 2" xfId="1400"/>
    <cellStyle name="40% - Акцент6 4 9" xfId="584"/>
    <cellStyle name="40% - Акцент6 4 9 2" xfId="1452"/>
    <cellStyle name="60% - Акцент1" xfId="980" builtinId="32" customBuiltin="1"/>
    <cellStyle name="60% - Акцент1 2" xfId="69"/>
    <cellStyle name="60% - Акцент1 2 2" xfId="70"/>
    <cellStyle name="60% - Акцент1 3" xfId="71"/>
    <cellStyle name="60% - Акцент2" xfId="984" builtinId="36" customBuiltin="1"/>
    <cellStyle name="60% - Акцент2 2" xfId="72"/>
    <cellStyle name="60% - Акцент2 2 2" xfId="73"/>
    <cellStyle name="60% - Акцент2 3" xfId="74"/>
    <cellStyle name="60% - Акцент3" xfId="988" builtinId="40" customBuiltin="1"/>
    <cellStyle name="60% - Акцент3 2" xfId="75"/>
    <cellStyle name="60% - Акцент3 2 2" xfId="76"/>
    <cellStyle name="60% - Акцент3 3" xfId="77"/>
    <cellStyle name="60% - Акцент4" xfId="992" builtinId="44" customBuiltin="1"/>
    <cellStyle name="60% - Акцент4 2" xfId="78"/>
    <cellStyle name="60% - Акцент4 2 2" xfId="79"/>
    <cellStyle name="60% - Акцент4 3" xfId="80"/>
    <cellStyle name="60% - Акцент5" xfId="996" builtinId="48" customBuiltin="1"/>
    <cellStyle name="60% - Акцент5 2" xfId="81"/>
    <cellStyle name="60% - Акцент5 2 2" xfId="82"/>
    <cellStyle name="60% - Акцент5 3" xfId="83"/>
    <cellStyle name="60% - Акцент6" xfId="1000" builtinId="52" customBuiltin="1"/>
    <cellStyle name="60% - Акцент6 2" xfId="84"/>
    <cellStyle name="60% - Акцент6 2 2" xfId="85"/>
    <cellStyle name="60% - Акцент6 3" xfId="86"/>
    <cellStyle name="Акцент1" xfId="977" builtinId="29" customBuiltin="1"/>
    <cellStyle name="Акцент1 2" xfId="87"/>
    <cellStyle name="Акцент1 2 2" xfId="88"/>
    <cellStyle name="Акцент1 3" xfId="89"/>
    <cellStyle name="Акцент2" xfId="981" builtinId="33" customBuiltin="1"/>
    <cellStyle name="Акцент2 2" xfId="90"/>
    <cellStyle name="Акцент2 2 2" xfId="91"/>
    <cellStyle name="Акцент2 3" xfId="92"/>
    <cellStyle name="Акцент3" xfId="985" builtinId="37" customBuiltin="1"/>
    <cellStyle name="Акцент3 2" xfId="93"/>
    <cellStyle name="Акцент3 2 2" xfId="94"/>
    <cellStyle name="Акцент3 3" xfId="95"/>
    <cellStyle name="Акцент4" xfId="989" builtinId="41" customBuiltin="1"/>
    <cellStyle name="Акцент4 2" xfId="96"/>
    <cellStyle name="Акцент4 2 2" xfId="97"/>
    <cellStyle name="Акцент4 3" xfId="98"/>
    <cellStyle name="Акцент5" xfId="993" builtinId="45" customBuiltin="1"/>
    <cellStyle name="Акцент5 2" xfId="99"/>
    <cellStyle name="Акцент5 2 2" xfId="100"/>
    <cellStyle name="Акцент5 3" xfId="101"/>
    <cellStyle name="Акцент6" xfId="997" builtinId="49" customBuiltin="1"/>
    <cellStyle name="Акцент6 2" xfId="102"/>
    <cellStyle name="Акцент6 2 2" xfId="103"/>
    <cellStyle name="Акцент6 3" xfId="104"/>
    <cellStyle name="Ввод " xfId="969" builtinId="20" customBuiltin="1"/>
    <cellStyle name="Ввод  2" xfId="105"/>
    <cellStyle name="Ввод  2 2" xfId="106"/>
    <cellStyle name="Ввод  2 2 10" xfId="777"/>
    <cellStyle name="Ввод  2 2 10 2" xfId="778"/>
    <cellStyle name="Ввод  2 2 11" xfId="779"/>
    <cellStyle name="Ввод  2 2 11 2" xfId="780"/>
    <cellStyle name="Ввод  2 2 12" xfId="781"/>
    <cellStyle name="Ввод  2 2 12 2" xfId="782"/>
    <cellStyle name="Ввод  2 2 13" xfId="783"/>
    <cellStyle name="Ввод  2 2 2" xfId="784"/>
    <cellStyle name="Ввод  2 2 2 2" xfId="785"/>
    <cellStyle name="Ввод  2 2 3" xfId="786"/>
    <cellStyle name="Ввод  2 2 3 2" xfId="787"/>
    <cellStyle name="Ввод  2 2 4" xfId="788"/>
    <cellStyle name="Ввод  2 2 4 2" xfId="789"/>
    <cellStyle name="Ввод  2 2 5" xfId="790"/>
    <cellStyle name="Ввод  2 2 5 2" xfId="791"/>
    <cellStyle name="Ввод  2 2 6" xfId="792"/>
    <cellStyle name="Ввод  2 2 6 2" xfId="793"/>
    <cellStyle name="Ввод  2 2 7" xfId="794"/>
    <cellStyle name="Ввод  2 2 7 2" xfId="795"/>
    <cellStyle name="Ввод  2 2 8" xfId="796"/>
    <cellStyle name="Ввод  2 2 8 2" xfId="797"/>
    <cellStyle name="Ввод  2 2 9" xfId="798"/>
    <cellStyle name="Ввод  2 2 9 2" xfId="799"/>
    <cellStyle name="Ввод  3" xfId="107"/>
    <cellStyle name="Вывод" xfId="970" builtinId="21" customBuiltin="1"/>
    <cellStyle name="Вывод 2" xfId="108"/>
    <cellStyle name="Вывод 2 2" xfId="109"/>
    <cellStyle name="Вывод 2 2 10" xfId="800"/>
    <cellStyle name="Вывод 2 2 10 2" xfId="801"/>
    <cellStyle name="Вывод 2 2 11" xfId="802"/>
    <cellStyle name="Вывод 2 2 11 2" xfId="803"/>
    <cellStyle name="Вывод 2 2 12" xfId="804"/>
    <cellStyle name="Вывод 2 2 12 2" xfId="805"/>
    <cellStyle name="Вывод 2 2 13" xfId="806"/>
    <cellStyle name="Вывод 2 2 2" xfId="807"/>
    <cellStyle name="Вывод 2 2 2 2" xfId="808"/>
    <cellStyle name="Вывод 2 2 3" xfId="809"/>
    <cellStyle name="Вывод 2 2 3 2" xfId="810"/>
    <cellStyle name="Вывод 2 2 4" xfId="811"/>
    <cellStyle name="Вывод 2 2 4 2" xfId="812"/>
    <cellStyle name="Вывод 2 2 5" xfId="813"/>
    <cellStyle name="Вывод 2 2 5 2" xfId="814"/>
    <cellStyle name="Вывод 2 2 6" xfId="815"/>
    <cellStyle name="Вывод 2 2 6 2" xfId="816"/>
    <cellStyle name="Вывод 2 2 7" xfId="817"/>
    <cellStyle name="Вывод 2 2 7 2" xfId="818"/>
    <cellStyle name="Вывод 2 2 8" xfId="819"/>
    <cellStyle name="Вывод 2 2 8 2" xfId="820"/>
    <cellStyle name="Вывод 2 2 9" xfId="821"/>
    <cellStyle name="Вывод 2 2 9 2" xfId="822"/>
    <cellStyle name="Вывод 3" xfId="110"/>
    <cellStyle name="Вывод 3 2" xfId="111"/>
    <cellStyle name="Вычисление" xfId="971" builtinId="22" customBuiltin="1"/>
    <cellStyle name="Вычисление 2" xfId="112"/>
    <cellStyle name="Вычисление 2 2" xfId="113"/>
    <cellStyle name="Вычисление 2 2 10" xfId="823"/>
    <cellStyle name="Вычисление 2 2 10 2" xfId="824"/>
    <cellStyle name="Вычисление 2 2 11" xfId="825"/>
    <cellStyle name="Вычисление 2 2 11 2" xfId="826"/>
    <cellStyle name="Вычисление 2 2 12" xfId="827"/>
    <cellStyle name="Вычисление 2 2 12 2" xfId="828"/>
    <cellStyle name="Вычисление 2 2 13" xfId="829"/>
    <cellStyle name="Вычисление 2 2 2" xfId="830"/>
    <cellStyle name="Вычисление 2 2 2 2" xfId="831"/>
    <cellStyle name="Вычисление 2 2 3" xfId="832"/>
    <cellStyle name="Вычисление 2 2 3 2" xfId="833"/>
    <cellStyle name="Вычисление 2 2 4" xfId="834"/>
    <cellStyle name="Вычисление 2 2 4 2" xfId="835"/>
    <cellStyle name="Вычисление 2 2 5" xfId="836"/>
    <cellStyle name="Вычисление 2 2 5 2" xfId="837"/>
    <cellStyle name="Вычисление 2 2 6" xfId="838"/>
    <cellStyle name="Вычисление 2 2 6 2" xfId="839"/>
    <cellStyle name="Вычисление 2 2 7" xfId="840"/>
    <cellStyle name="Вычисление 2 2 7 2" xfId="841"/>
    <cellStyle name="Вычисление 2 2 8" xfId="842"/>
    <cellStyle name="Вычисление 2 2 8 2" xfId="843"/>
    <cellStyle name="Вычисление 2 2 9" xfId="844"/>
    <cellStyle name="Вычисление 2 2 9 2" xfId="845"/>
    <cellStyle name="Вычисление 3" xfId="114"/>
    <cellStyle name="Заголовок 1" xfId="962" builtinId="16" customBuiltin="1"/>
    <cellStyle name="Заголовок 1 2" xfId="115"/>
    <cellStyle name="Заголовок 1 2 2" xfId="116"/>
    <cellStyle name="Заголовок 1 3" xfId="117"/>
    <cellStyle name="Заголовок 2" xfId="963" builtinId="17" customBuiltin="1"/>
    <cellStyle name="Заголовок 2 2" xfId="118"/>
    <cellStyle name="Заголовок 2 2 2" xfId="119"/>
    <cellStyle name="Заголовок 2 3" xfId="120"/>
    <cellStyle name="Заголовок 3" xfId="964" builtinId="18" customBuiltin="1"/>
    <cellStyle name="Заголовок 3 2" xfId="121"/>
    <cellStyle name="Заголовок 3 2 2" xfId="122"/>
    <cellStyle name="Заголовок 3 3" xfId="123"/>
    <cellStyle name="Заголовок 4" xfId="965" builtinId="19" customBuiltin="1"/>
    <cellStyle name="Заголовок 4 2" xfId="124"/>
    <cellStyle name="Заголовок 4 2 2" xfId="125"/>
    <cellStyle name="Заголовок 4 3" xfId="126"/>
    <cellStyle name="Итог" xfId="976" builtinId="25" customBuiltin="1"/>
    <cellStyle name="Итог 2" xfId="127"/>
    <cellStyle name="Итог 2 2" xfId="128"/>
    <cellStyle name="Итог 2 2 10" xfId="846"/>
    <cellStyle name="Итог 2 2 10 2" xfId="847"/>
    <cellStyle name="Итог 2 2 11" xfId="848"/>
    <cellStyle name="Итог 2 2 11 2" xfId="849"/>
    <cellStyle name="Итог 2 2 12" xfId="850"/>
    <cellStyle name="Итог 2 2 12 2" xfId="851"/>
    <cellStyle name="Итог 2 2 13" xfId="852"/>
    <cellStyle name="Итог 2 2 2" xfId="853"/>
    <cellStyle name="Итог 2 2 2 2" xfId="854"/>
    <cellStyle name="Итог 2 2 3" xfId="855"/>
    <cellStyle name="Итог 2 2 3 2" xfId="856"/>
    <cellStyle name="Итог 2 2 4" xfId="857"/>
    <cellStyle name="Итог 2 2 4 2" xfId="858"/>
    <cellStyle name="Итог 2 2 5" xfId="859"/>
    <cellStyle name="Итог 2 2 5 2" xfId="860"/>
    <cellStyle name="Итог 2 2 6" xfId="861"/>
    <cellStyle name="Итог 2 2 6 2" xfId="862"/>
    <cellStyle name="Итог 2 2 7" xfId="863"/>
    <cellStyle name="Итог 2 2 7 2" xfId="864"/>
    <cellStyle name="Итог 2 2 8" xfId="865"/>
    <cellStyle name="Итог 2 2 8 2" xfId="866"/>
    <cellStyle name="Итог 2 2 9" xfId="867"/>
    <cellStyle name="Итог 2 2 9 2" xfId="868"/>
    <cellStyle name="Итог 3" xfId="129"/>
    <cellStyle name="Контрольная ячейка" xfId="973" builtinId="23" customBuiltin="1"/>
    <cellStyle name="Контрольная ячейка 2" xfId="130"/>
    <cellStyle name="Контрольная ячейка 2 2" xfId="131"/>
    <cellStyle name="Контрольная ячейка 3" xfId="132"/>
    <cellStyle name="Название" xfId="961" builtinId="15" customBuiltin="1"/>
    <cellStyle name="Название 2" xfId="133"/>
    <cellStyle name="Название 3" xfId="134"/>
    <cellStyle name="Нейтральный" xfId="968" builtinId="28" customBuiltin="1"/>
    <cellStyle name="Нейтральный 2" xfId="135"/>
    <cellStyle name="Нейтральный 2 2" xfId="136"/>
    <cellStyle name="Нейтральный 3" xfId="137"/>
    <cellStyle name="Обычный" xfId="0" builtinId="0"/>
    <cellStyle name="Обычный 2" xfId="1"/>
    <cellStyle name="Обычный 2 2" xfId="139"/>
    <cellStyle name="Обычный 2 2 2" xfId="140"/>
    <cellStyle name="Обычный 2 2 2 10" xfId="585"/>
    <cellStyle name="Обычный 2 2 2 10 2" xfId="1453"/>
    <cellStyle name="Обычный 2 2 2 11" xfId="637"/>
    <cellStyle name="Обычный 2 2 2 11 2" xfId="1505"/>
    <cellStyle name="Обычный 2 2 2 12" xfId="689"/>
    <cellStyle name="Обычный 2 2 2 12 2" xfId="1557"/>
    <cellStyle name="Обычный 2 2 2 13" xfId="869"/>
    <cellStyle name="Обычный 2 2 2 13 2" xfId="1645"/>
    <cellStyle name="Обычный 2 2 2 14" xfId="1037"/>
    <cellStyle name="Обычный 2 2 2 2" xfId="141"/>
    <cellStyle name="Обычный 2 2 2 2 10" xfId="638"/>
    <cellStyle name="Обычный 2 2 2 2 10 2" xfId="1506"/>
    <cellStyle name="Обычный 2 2 2 2 11" xfId="690"/>
    <cellStyle name="Обычный 2 2 2 2 11 2" xfId="1558"/>
    <cellStyle name="Обычный 2 2 2 2 12" xfId="870"/>
    <cellStyle name="Обычный 2 2 2 2 12 2" xfId="1646"/>
    <cellStyle name="Обычный 2 2 2 2 13" xfId="1038"/>
    <cellStyle name="Обычный 2 2 2 2 2" xfId="222"/>
    <cellStyle name="Обычный 2 2 2 2 2 2" xfId="871"/>
    <cellStyle name="Обычный 2 2 2 2 2 2 2" xfId="1647"/>
    <cellStyle name="Обычный 2 2 2 2 2 3" xfId="1090"/>
    <cellStyle name="Обычный 2 2 2 2 3" xfId="274"/>
    <cellStyle name="Обычный 2 2 2 2 3 2" xfId="1142"/>
    <cellStyle name="Обычный 2 2 2 2 4" xfId="326"/>
    <cellStyle name="Обычный 2 2 2 2 4 2" xfId="1194"/>
    <cellStyle name="Обычный 2 2 2 2 5" xfId="378"/>
    <cellStyle name="Обычный 2 2 2 2 5 2" xfId="1246"/>
    <cellStyle name="Обычный 2 2 2 2 6" xfId="430"/>
    <cellStyle name="Обычный 2 2 2 2 6 2" xfId="1298"/>
    <cellStyle name="Обычный 2 2 2 2 7" xfId="482"/>
    <cellStyle name="Обычный 2 2 2 2 7 2" xfId="1350"/>
    <cellStyle name="Обычный 2 2 2 2 8" xfId="534"/>
    <cellStyle name="Обычный 2 2 2 2 8 2" xfId="1402"/>
    <cellStyle name="Обычный 2 2 2 2 9" xfId="586"/>
    <cellStyle name="Обычный 2 2 2 2 9 2" xfId="1454"/>
    <cellStyle name="Обычный 2 2 2 3" xfId="221"/>
    <cellStyle name="Обычный 2 2 2 3 2" xfId="872"/>
    <cellStyle name="Обычный 2 2 2 3 2 2" xfId="1648"/>
    <cellStyle name="Обычный 2 2 2 3 3" xfId="1089"/>
    <cellStyle name="Обычный 2 2 2 4" xfId="273"/>
    <cellStyle name="Обычный 2 2 2 4 2" xfId="1141"/>
    <cellStyle name="Обычный 2 2 2 5" xfId="325"/>
    <cellStyle name="Обычный 2 2 2 5 2" xfId="1193"/>
    <cellStyle name="Обычный 2 2 2 6" xfId="377"/>
    <cellStyle name="Обычный 2 2 2 6 2" xfId="1245"/>
    <cellStyle name="Обычный 2 2 2 7" xfId="429"/>
    <cellStyle name="Обычный 2 2 2 7 2" xfId="1297"/>
    <cellStyle name="Обычный 2 2 2 8" xfId="481"/>
    <cellStyle name="Обычный 2 2 2 8 2" xfId="1349"/>
    <cellStyle name="Обычный 2 2 2 9" xfId="533"/>
    <cellStyle name="Обычный 2 2 2 9 2" xfId="1401"/>
    <cellStyle name="Обычный 2 2 3" xfId="142"/>
    <cellStyle name="Обычный 2 3" xfId="143"/>
    <cellStyle name="Обычный 2 3 2" xfId="144"/>
    <cellStyle name="Обычный 2 4" xfId="145"/>
    <cellStyle name="Обычный 2 4 2" xfId="146"/>
    <cellStyle name="Обычный 2 4 2 10" xfId="639"/>
    <cellStyle name="Обычный 2 4 2 10 2" xfId="1507"/>
    <cellStyle name="Обычный 2 4 2 11" xfId="691"/>
    <cellStyle name="Обычный 2 4 2 11 2" xfId="1559"/>
    <cellStyle name="Обычный 2 4 2 12" xfId="873"/>
    <cellStyle name="Обычный 2 4 2 12 2" xfId="1649"/>
    <cellStyle name="Обычный 2 4 2 13" xfId="1039"/>
    <cellStyle name="Обычный 2 4 2 2" xfId="223"/>
    <cellStyle name="Обычный 2 4 2 2 2" xfId="874"/>
    <cellStyle name="Обычный 2 4 2 2 2 2" xfId="1650"/>
    <cellStyle name="Обычный 2 4 2 2 3" xfId="1091"/>
    <cellStyle name="Обычный 2 4 2 3" xfId="275"/>
    <cellStyle name="Обычный 2 4 2 3 2" xfId="1143"/>
    <cellStyle name="Обычный 2 4 2 4" xfId="327"/>
    <cellStyle name="Обычный 2 4 2 4 2" xfId="1195"/>
    <cellStyle name="Обычный 2 4 2 5" xfId="379"/>
    <cellStyle name="Обычный 2 4 2 5 2" xfId="1247"/>
    <cellStyle name="Обычный 2 4 2 6" xfId="431"/>
    <cellStyle name="Обычный 2 4 2 6 2" xfId="1299"/>
    <cellStyle name="Обычный 2 4 2 7" xfId="483"/>
    <cellStyle name="Обычный 2 4 2 7 2" xfId="1351"/>
    <cellStyle name="Обычный 2 4 2 8" xfId="535"/>
    <cellStyle name="Обычный 2 4 2 8 2" xfId="1403"/>
    <cellStyle name="Обычный 2 4 2 9" xfId="587"/>
    <cellStyle name="Обычный 2 4 2 9 2" xfId="1455"/>
    <cellStyle name="Обычный 2 4 3" xfId="875"/>
    <cellStyle name="Обычный 2 4 3 2" xfId="1683"/>
    <cellStyle name="Обычный 2 5" xfId="147"/>
    <cellStyle name="Обычный 2 5 2" xfId="876"/>
    <cellStyle name="Обычный 2 5 2 2" xfId="1680"/>
    <cellStyle name="Обычный 2 6" xfId="148"/>
    <cellStyle name="Обычный 2 6 10" xfId="640"/>
    <cellStyle name="Обычный 2 6 10 2" xfId="1508"/>
    <cellStyle name="Обычный 2 6 11" xfId="692"/>
    <cellStyle name="Обычный 2 6 11 2" xfId="1560"/>
    <cellStyle name="Обычный 2 6 12" xfId="877"/>
    <cellStyle name="Обычный 2 6 12 2" xfId="1651"/>
    <cellStyle name="Обычный 2 6 13" xfId="878"/>
    <cellStyle name="Обычный 2 6 14" xfId="1040"/>
    <cellStyle name="Обычный 2 6 2" xfId="224"/>
    <cellStyle name="Обычный 2 6 2 2" xfId="879"/>
    <cellStyle name="Обычный 2 6 2 2 2" xfId="1652"/>
    <cellStyle name="Обычный 2 6 2 3" xfId="1092"/>
    <cellStyle name="Обычный 2 6 3" xfId="276"/>
    <cellStyle name="Обычный 2 6 3 2" xfId="1144"/>
    <cellStyle name="Обычный 2 6 4" xfId="328"/>
    <cellStyle name="Обычный 2 6 4 2" xfId="1196"/>
    <cellStyle name="Обычный 2 6 5" xfId="380"/>
    <cellStyle name="Обычный 2 6 5 2" xfId="1248"/>
    <cellStyle name="Обычный 2 6 6" xfId="432"/>
    <cellStyle name="Обычный 2 6 6 2" xfId="1300"/>
    <cellStyle name="Обычный 2 6 7" xfId="484"/>
    <cellStyle name="Обычный 2 6 7 2" xfId="1352"/>
    <cellStyle name="Обычный 2 6 8" xfId="536"/>
    <cellStyle name="Обычный 2 6 8 2" xfId="1404"/>
    <cellStyle name="Обычный 2 6 9" xfId="588"/>
    <cellStyle name="Обычный 2 6 9 2" xfId="1456"/>
    <cellStyle name="Обычный 2 7" xfId="138"/>
    <cellStyle name="Обычный 3" xfId="149"/>
    <cellStyle name="Обычный 3 10" xfId="485"/>
    <cellStyle name="Обычный 3 10 2" xfId="1353"/>
    <cellStyle name="Обычный 3 11" xfId="537"/>
    <cellStyle name="Обычный 3 11 2" xfId="1405"/>
    <cellStyle name="Обычный 3 12" xfId="589"/>
    <cellStyle name="Обычный 3 12 2" xfId="1457"/>
    <cellStyle name="Обычный 3 13" xfId="641"/>
    <cellStyle name="Обычный 3 13 2" xfId="1509"/>
    <cellStyle name="Обычный 3 14" xfId="693"/>
    <cellStyle name="Обычный 3 14 2" xfId="1561"/>
    <cellStyle name="Обычный 3 15" xfId="880"/>
    <cellStyle name="Обычный 3 15 2" xfId="1653"/>
    <cellStyle name="Обычный 3 16" xfId="881"/>
    <cellStyle name="Обычный 3 16 2" xfId="1681"/>
    <cellStyle name="Обычный 3 17" xfId="1041"/>
    <cellStyle name="Обычный 3 2" xfId="150"/>
    <cellStyle name="Обычный 3 2 2" xfId="151"/>
    <cellStyle name="Обычный 3 2 2 10" xfId="642"/>
    <cellStyle name="Обычный 3 2 2 10 2" xfId="1510"/>
    <cellStyle name="Обычный 3 2 2 11" xfId="694"/>
    <cellStyle name="Обычный 3 2 2 11 2" xfId="1562"/>
    <cellStyle name="Обычный 3 2 2 12" xfId="882"/>
    <cellStyle name="Обычный 3 2 2 12 2" xfId="1654"/>
    <cellStyle name="Обычный 3 2 2 13" xfId="1042"/>
    <cellStyle name="Обычный 3 2 2 2" xfId="226"/>
    <cellStyle name="Обычный 3 2 2 2 2" xfId="883"/>
    <cellStyle name="Обычный 3 2 2 2 2 2" xfId="1655"/>
    <cellStyle name="Обычный 3 2 2 2 3" xfId="1094"/>
    <cellStyle name="Обычный 3 2 2 3" xfId="278"/>
    <cellStyle name="Обычный 3 2 2 3 2" xfId="1146"/>
    <cellStyle name="Обычный 3 2 2 4" xfId="330"/>
    <cellStyle name="Обычный 3 2 2 4 2" xfId="1198"/>
    <cellStyle name="Обычный 3 2 2 5" xfId="382"/>
    <cellStyle name="Обычный 3 2 2 5 2" xfId="1250"/>
    <cellStyle name="Обычный 3 2 2 6" xfId="434"/>
    <cellStyle name="Обычный 3 2 2 6 2" xfId="1302"/>
    <cellStyle name="Обычный 3 2 2 7" xfId="486"/>
    <cellStyle name="Обычный 3 2 2 7 2" xfId="1354"/>
    <cellStyle name="Обычный 3 2 2 8" xfId="538"/>
    <cellStyle name="Обычный 3 2 2 8 2" xfId="1406"/>
    <cellStyle name="Обычный 3 2 2 9" xfId="590"/>
    <cellStyle name="Обычный 3 2 2 9 2" xfId="1458"/>
    <cellStyle name="Обычный 3 2 3" xfId="152"/>
    <cellStyle name="Обычный 3 2 3 10" xfId="643"/>
    <cellStyle name="Обычный 3 2 3 10 2" xfId="1511"/>
    <cellStyle name="Обычный 3 2 3 11" xfId="695"/>
    <cellStyle name="Обычный 3 2 3 11 2" xfId="1563"/>
    <cellStyle name="Обычный 3 2 3 12" xfId="884"/>
    <cellStyle name="Обычный 3 2 3 12 2" xfId="1656"/>
    <cellStyle name="Обычный 3 2 3 13" xfId="1043"/>
    <cellStyle name="Обычный 3 2 3 2" xfId="227"/>
    <cellStyle name="Обычный 3 2 3 2 2" xfId="885"/>
    <cellStyle name="Обычный 3 2 3 2 2 2" xfId="1657"/>
    <cellStyle name="Обычный 3 2 3 2 3" xfId="1095"/>
    <cellStyle name="Обычный 3 2 3 3" xfId="279"/>
    <cellStyle name="Обычный 3 2 3 3 2" xfId="1147"/>
    <cellStyle name="Обычный 3 2 3 4" xfId="331"/>
    <cellStyle name="Обычный 3 2 3 4 2" xfId="1199"/>
    <cellStyle name="Обычный 3 2 3 5" xfId="383"/>
    <cellStyle name="Обычный 3 2 3 5 2" xfId="1251"/>
    <cellStyle name="Обычный 3 2 3 6" xfId="435"/>
    <cellStyle name="Обычный 3 2 3 6 2" xfId="1303"/>
    <cellStyle name="Обычный 3 2 3 7" xfId="487"/>
    <cellStyle name="Обычный 3 2 3 7 2" xfId="1355"/>
    <cellStyle name="Обычный 3 2 3 8" xfId="539"/>
    <cellStyle name="Обычный 3 2 3 8 2" xfId="1407"/>
    <cellStyle name="Обычный 3 2 3 9" xfId="591"/>
    <cellStyle name="Обычный 3 2 3 9 2" xfId="1459"/>
    <cellStyle name="Обычный 3 2 4" xfId="886"/>
    <cellStyle name="Обычный 3 2 4 2" xfId="1684"/>
    <cellStyle name="Обычный 3 3" xfId="153"/>
    <cellStyle name="Обычный 3 3 10" xfId="644"/>
    <cellStyle name="Обычный 3 3 10 2" xfId="1512"/>
    <cellStyle name="Обычный 3 3 11" xfId="696"/>
    <cellStyle name="Обычный 3 3 11 2" xfId="1564"/>
    <cellStyle name="Обычный 3 3 12" xfId="887"/>
    <cellStyle name="Обычный 3 3 12 2" xfId="1658"/>
    <cellStyle name="Обычный 3 3 13" xfId="1044"/>
    <cellStyle name="Обычный 3 3 2" xfId="228"/>
    <cellStyle name="Обычный 3 3 2 2" xfId="888"/>
    <cellStyle name="Обычный 3 3 2 2 2" xfId="1659"/>
    <cellStyle name="Обычный 3 3 2 3" xfId="1096"/>
    <cellStyle name="Обычный 3 3 3" xfId="280"/>
    <cellStyle name="Обычный 3 3 3 2" xfId="1148"/>
    <cellStyle name="Обычный 3 3 4" xfId="332"/>
    <cellStyle name="Обычный 3 3 4 2" xfId="1200"/>
    <cellStyle name="Обычный 3 3 5" xfId="384"/>
    <cellStyle name="Обычный 3 3 5 2" xfId="1252"/>
    <cellStyle name="Обычный 3 3 6" xfId="436"/>
    <cellStyle name="Обычный 3 3 6 2" xfId="1304"/>
    <cellStyle name="Обычный 3 3 7" xfId="488"/>
    <cellStyle name="Обычный 3 3 7 2" xfId="1356"/>
    <cellStyle name="Обычный 3 3 8" xfId="540"/>
    <cellStyle name="Обычный 3 3 8 2" xfId="1408"/>
    <cellStyle name="Обычный 3 3 9" xfId="592"/>
    <cellStyle name="Обычный 3 3 9 2" xfId="1460"/>
    <cellStyle name="Обычный 3 4" xfId="154"/>
    <cellStyle name="Обычный 3 4 10" xfId="645"/>
    <cellStyle name="Обычный 3 4 10 2" xfId="1513"/>
    <cellStyle name="Обычный 3 4 11" xfId="697"/>
    <cellStyle name="Обычный 3 4 11 2" xfId="1565"/>
    <cellStyle name="Обычный 3 4 12" xfId="889"/>
    <cellStyle name="Обычный 3 4 12 2" xfId="1660"/>
    <cellStyle name="Обычный 3 4 13" xfId="1045"/>
    <cellStyle name="Обычный 3 4 2" xfId="229"/>
    <cellStyle name="Обычный 3 4 2 2" xfId="890"/>
    <cellStyle name="Обычный 3 4 2 2 2" xfId="1661"/>
    <cellStyle name="Обычный 3 4 2 3" xfId="1097"/>
    <cellStyle name="Обычный 3 4 3" xfId="281"/>
    <cellStyle name="Обычный 3 4 3 2" xfId="1149"/>
    <cellStyle name="Обычный 3 4 4" xfId="333"/>
    <cellStyle name="Обычный 3 4 4 2" xfId="1201"/>
    <cellStyle name="Обычный 3 4 5" xfId="385"/>
    <cellStyle name="Обычный 3 4 5 2" xfId="1253"/>
    <cellStyle name="Обычный 3 4 6" xfId="437"/>
    <cellStyle name="Обычный 3 4 6 2" xfId="1305"/>
    <cellStyle name="Обычный 3 4 7" xfId="489"/>
    <cellStyle name="Обычный 3 4 7 2" xfId="1357"/>
    <cellStyle name="Обычный 3 4 8" xfId="541"/>
    <cellStyle name="Обычный 3 4 8 2" xfId="1409"/>
    <cellStyle name="Обычный 3 4 9" xfId="593"/>
    <cellStyle name="Обычный 3 4 9 2" xfId="1461"/>
    <cellStyle name="Обычный 3 5" xfId="225"/>
    <cellStyle name="Обычный 3 5 2" xfId="891"/>
    <cellStyle name="Обычный 3 5 2 2" xfId="1662"/>
    <cellStyle name="Обычный 3 5 3" xfId="1093"/>
    <cellStyle name="Обычный 3 6" xfId="277"/>
    <cellStyle name="Обычный 3 6 2" xfId="1145"/>
    <cellStyle name="Обычный 3 7" xfId="329"/>
    <cellStyle name="Обычный 3 7 2" xfId="1197"/>
    <cellStyle name="Обычный 3 8" xfId="381"/>
    <cellStyle name="Обычный 3 8 2" xfId="1249"/>
    <cellStyle name="Обычный 3 9" xfId="433"/>
    <cellStyle name="Обычный 3 9 2" xfId="1301"/>
    <cellStyle name="Обычный 4" xfId="155"/>
    <cellStyle name="Обычный 4 10" xfId="594"/>
    <cellStyle name="Обычный 4 10 2" xfId="1462"/>
    <cellStyle name="Обычный 4 11" xfId="646"/>
    <cellStyle name="Обычный 4 11 2" xfId="1514"/>
    <cellStyle name="Обычный 4 12" xfId="698"/>
    <cellStyle name="Обычный 4 12 2" xfId="1566"/>
    <cellStyle name="Обычный 4 13" xfId="892"/>
    <cellStyle name="Обычный 4 13 2" xfId="1663"/>
    <cellStyle name="Обычный 4 14" xfId="893"/>
    <cellStyle name="Обычный 4 14 2" xfId="1677"/>
    <cellStyle name="Обычный 4 15" xfId="1046"/>
    <cellStyle name="Обычный 4 2" xfId="156"/>
    <cellStyle name="Обычный 4 2 10" xfId="647"/>
    <cellStyle name="Обычный 4 2 10 2" xfId="1515"/>
    <cellStyle name="Обычный 4 2 11" xfId="699"/>
    <cellStyle name="Обычный 4 2 11 2" xfId="1567"/>
    <cellStyle name="Обычный 4 2 12" xfId="894"/>
    <cellStyle name="Обычный 4 2 12 2" xfId="1664"/>
    <cellStyle name="Обычный 4 2 13" xfId="1047"/>
    <cellStyle name="Обычный 4 2 2" xfId="231"/>
    <cellStyle name="Обычный 4 2 2 2" xfId="895"/>
    <cellStyle name="Обычный 4 2 2 2 2" xfId="1665"/>
    <cellStyle name="Обычный 4 2 2 3" xfId="1099"/>
    <cellStyle name="Обычный 4 2 3" xfId="283"/>
    <cellStyle name="Обычный 4 2 3 2" xfId="1151"/>
    <cellStyle name="Обычный 4 2 4" xfId="335"/>
    <cellStyle name="Обычный 4 2 4 2" xfId="1203"/>
    <cellStyle name="Обычный 4 2 5" xfId="387"/>
    <cellStyle name="Обычный 4 2 5 2" xfId="1255"/>
    <cellStyle name="Обычный 4 2 6" xfId="439"/>
    <cellStyle name="Обычный 4 2 6 2" xfId="1307"/>
    <cellStyle name="Обычный 4 2 7" xfId="491"/>
    <cellStyle name="Обычный 4 2 7 2" xfId="1359"/>
    <cellStyle name="Обычный 4 2 8" xfId="543"/>
    <cellStyle name="Обычный 4 2 8 2" xfId="1411"/>
    <cellStyle name="Обычный 4 2 9" xfId="595"/>
    <cellStyle name="Обычный 4 2 9 2" xfId="1463"/>
    <cellStyle name="Обычный 4 3" xfId="230"/>
    <cellStyle name="Обычный 4 3 2" xfId="896"/>
    <cellStyle name="Обычный 4 3 2 2" xfId="1666"/>
    <cellStyle name="Обычный 4 3 3" xfId="1098"/>
    <cellStyle name="Обычный 4 4" xfId="282"/>
    <cellStyle name="Обычный 4 4 2" xfId="1150"/>
    <cellStyle name="Обычный 4 5" xfId="334"/>
    <cellStyle name="Обычный 4 5 2" xfId="1202"/>
    <cellStyle name="Обычный 4 6" xfId="386"/>
    <cellStyle name="Обычный 4 6 2" xfId="1254"/>
    <cellStyle name="Обычный 4 7" xfId="438"/>
    <cellStyle name="Обычный 4 7 2" xfId="1306"/>
    <cellStyle name="Обычный 4 8" xfId="490"/>
    <cellStyle name="Обычный 4 8 2" xfId="1358"/>
    <cellStyle name="Обычный 4 9" xfId="542"/>
    <cellStyle name="Обычный 4 9 2" xfId="1410"/>
    <cellStyle name="Обычный 5" xfId="157"/>
    <cellStyle name="Обычный_04_ЗАО СПГЭС_декабрь2009_прил" xfId="2"/>
    <cellStyle name="Обычный_04_ЗАО СПГЭС_декабрь2009_прил 2" xfId="5"/>
    <cellStyle name="Обычный_Лист1" xfId="3"/>
    <cellStyle name="Плохой" xfId="967" builtinId="27" customBuiltin="1"/>
    <cellStyle name="Плохой 2" xfId="158"/>
    <cellStyle name="Плохой 2 2" xfId="159"/>
    <cellStyle name="Пояснение" xfId="975" builtinId="53" customBuiltin="1"/>
    <cellStyle name="Пояснение 2" xfId="160"/>
    <cellStyle name="Пояснение 2 2" xfId="161"/>
    <cellStyle name="Пояснение 3" xfId="162"/>
    <cellStyle name="Примечание 2" xfId="163"/>
    <cellStyle name="Примечание 2 10" xfId="897"/>
    <cellStyle name="Примечание 2 10 2" xfId="898"/>
    <cellStyle name="Примечание 2 11" xfId="899"/>
    <cellStyle name="Примечание 2 11 2" xfId="900"/>
    <cellStyle name="Примечание 2 12" xfId="901"/>
    <cellStyle name="Примечание 2 12 2" xfId="902"/>
    <cellStyle name="Примечание 2 13" xfId="903"/>
    <cellStyle name="Примечание 2 13 2" xfId="904"/>
    <cellStyle name="Примечание 2 14" xfId="905"/>
    <cellStyle name="Примечание 2 14 2" xfId="906"/>
    <cellStyle name="Примечание 2 15" xfId="907"/>
    <cellStyle name="Примечание 2 15 2" xfId="908"/>
    <cellStyle name="Примечание 2 16" xfId="909"/>
    <cellStyle name="Примечание 2 2" xfId="164"/>
    <cellStyle name="Примечание 2 2 2" xfId="910"/>
    <cellStyle name="Примечание 2 2 2 2" xfId="1686"/>
    <cellStyle name="Примечание 2 3" xfId="165"/>
    <cellStyle name="Примечание 2 3 10" xfId="648"/>
    <cellStyle name="Примечание 2 3 10 2" xfId="1516"/>
    <cellStyle name="Примечание 2 3 11" xfId="700"/>
    <cellStyle name="Примечание 2 3 11 2" xfId="1568"/>
    <cellStyle name="Примечание 2 3 12" xfId="911"/>
    <cellStyle name="Примечание 2 3 12 2" xfId="1667"/>
    <cellStyle name="Примечание 2 3 13" xfId="912"/>
    <cellStyle name="Примечание 2 3 13 2" xfId="1679"/>
    <cellStyle name="Примечание 2 3 14" xfId="1048"/>
    <cellStyle name="Примечание 2 3 2" xfId="232"/>
    <cellStyle name="Примечание 2 3 2 2" xfId="913"/>
    <cellStyle name="Примечание 2 3 2 2 2" xfId="1668"/>
    <cellStyle name="Примечание 2 3 2 3" xfId="1100"/>
    <cellStyle name="Примечание 2 3 3" xfId="284"/>
    <cellStyle name="Примечание 2 3 3 2" xfId="1152"/>
    <cellStyle name="Примечание 2 3 4" xfId="336"/>
    <cellStyle name="Примечание 2 3 4 2" xfId="1204"/>
    <cellStyle name="Примечание 2 3 5" xfId="388"/>
    <cellStyle name="Примечание 2 3 5 2" xfId="1256"/>
    <cellStyle name="Примечание 2 3 6" xfId="440"/>
    <cellStyle name="Примечание 2 3 6 2" xfId="1308"/>
    <cellStyle name="Примечание 2 3 7" xfId="492"/>
    <cellStyle name="Примечание 2 3 7 2" xfId="1360"/>
    <cellStyle name="Примечание 2 3 8" xfId="544"/>
    <cellStyle name="Примечание 2 3 8 2" xfId="1412"/>
    <cellStyle name="Примечание 2 3 9" xfId="596"/>
    <cellStyle name="Примечание 2 3 9 2" xfId="1464"/>
    <cellStyle name="Примечание 2 4" xfId="914"/>
    <cellStyle name="Примечание 2 4 2" xfId="915"/>
    <cellStyle name="Примечание 2 5" xfId="916"/>
    <cellStyle name="Примечание 2 5 2" xfId="917"/>
    <cellStyle name="Примечание 2 6" xfId="918"/>
    <cellStyle name="Примечание 2 6 2" xfId="919"/>
    <cellStyle name="Примечание 2 7" xfId="920"/>
    <cellStyle name="Примечание 2 7 2" xfId="921"/>
    <cellStyle name="Примечание 2 8" xfId="922"/>
    <cellStyle name="Примечание 2 8 2" xfId="923"/>
    <cellStyle name="Примечание 2 9" xfId="924"/>
    <cellStyle name="Примечание 2 9 2" xfId="925"/>
    <cellStyle name="Примечание 3" xfId="166"/>
    <cellStyle name="Примечание 3 10" xfId="545"/>
    <cellStyle name="Примечание 3 10 2" xfId="1413"/>
    <cellStyle name="Примечание 3 11" xfId="597"/>
    <cellStyle name="Примечание 3 11 2" xfId="1465"/>
    <cellStyle name="Примечание 3 12" xfId="649"/>
    <cellStyle name="Примечание 3 12 2" xfId="1517"/>
    <cellStyle name="Примечание 3 13" xfId="701"/>
    <cellStyle name="Примечание 3 13 2" xfId="1569"/>
    <cellStyle name="Примечание 3 14" xfId="926"/>
    <cellStyle name="Примечание 3 14 2" xfId="1669"/>
    <cellStyle name="Примечание 3 15" xfId="1049"/>
    <cellStyle name="Примечание 3 2" xfId="167"/>
    <cellStyle name="Примечание 3 2 10" xfId="927"/>
    <cellStyle name="Примечание 3 2 10 2" xfId="928"/>
    <cellStyle name="Примечание 3 2 11" xfId="929"/>
    <cellStyle name="Примечание 3 2 11 2" xfId="930"/>
    <cellStyle name="Примечание 3 2 12" xfId="931"/>
    <cellStyle name="Примечание 3 2 12 2" xfId="932"/>
    <cellStyle name="Примечание 3 2 13" xfId="933"/>
    <cellStyle name="Примечание 3 2 2" xfId="934"/>
    <cellStyle name="Примечание 3 2 2 2" xfId="935"/>
    <cellStyle name="Примечание 3 2 3" xfId="936"/>
    <cellStyle name="Примечание 3 2 3 2" xfId="937"/>
    <cellStyle name="Примечание 3 2 4" xfId="938"/>
    <cellStyle name="Примечание 3 2 4 2" xfId="939"/>
    <cellStyle name="Примечание 3 2 5" xfId="940"/>
    <cellStyle name="Примечание 3 2 5 2" xfId="941"/>
    <cellStyle name="Примечание 3 2 6" xfId="942"/>
    <cellStyle name="Примечание 3 2 6 2" xfId="943"/>
    <cellStyle name="Примечание 3 2 7" xfId="944"/>
    <cellStyle name="Примечание 3 2 7 2" xfId="945"/>
    <cellStyle name="Примечание 3 2 8" xfId="946"/>
    <cellStyle name="Примечание 3 2 8 2" xfId="947"/>
    <cellStyle name="Примечание 3 2 9" xfId="948"/>
    <cellStyle name="Примечание 3 2 9 2" xfId="949"/>
    <cellStyle name="Примечание 3 3" xfId="168"/>
    <cellStyle name="Примечание 3 3 10" xfId="650"/>
    <cellStyle name="Примечание 3 3 10 2" xfId="1518"/>
    <cellStyle name="Примечание 3 3 11" xfId="702"/>
    <cellStyle name="Примечание 3 3 11 2" xfId="1570"/>
    <cellStyle name="Примечание 3 3 12" xfId="950"/>
    <cellStyle name="Примечание 3 3 12 2" xfId="1670"/>
    <cellStyle name="Примечание 3 3 13" xfId="1050"/>
    <cellStyle name="Примечание 3 3 2" xfId="234"/>
    <cellStyle name="Примечание 3 3 2 2" xfId="951"/>
    <cellStyle name="Примечание 3 3 2 2 2" xfId="1671"/>
    <cellStyle name="Примечание 3 3 2 3" xfId="1102"/>
    <cellStyle name="Примечание 3 3 3" xfId="286"/>
    <cellStyle name="Примечание 3 3 3 2" xfId="1154"/>
    <cellStyle name="Примечание 3 3 4" xfId="338"/>
    <cellStyle name="Примечание 3 3 4 2" xfId="1206"/>
    <cellStyle name="Примечание 3 3 5" xfId="390"/>
    <cellStyle name="Примечание 3 3 5 2" xfId="1258"/>
    <cellStyle name="Примечание 3 3 6" xfId="442"/>
    <cellStyle name="Примечание 3 3 6 2" xfId="1310"/>
    <cellStyle name="Примечание 3 3 7" xfId="494"/>
    <cellStyle name="Примечание 3 3 7 2" xfId="1362"/>
    <cellStyle name="Примечание 3 3 8" xfId="546"/>
    <cellStyle name="Примечание 3 3 8 2" xfId="1414"/>
    <cellStyle name="Примечание 3 3 9" xfId="598"/>
    <cellStyle name="Примечание 3 3 9 2" xfId="1466"/>
    <cellStyle name="Примечание 3 4" xfId="233"/>
    <cellStyle name="Примечание 3 4 2" xfId="952"/>
    <cellStyle name="Примечание 3 4 2 2" xfId="1672"/>
    <cellStyle name="Примечание 3 4 3" xfId="1101"/>
    <cellStyle name="Примечание 3 5" xfId="285"/>
    <cellStyle name="Примечание 3 5 2" xfId="1153"/>
    <cellStyle name="Примечание 3 6" xfId="337"/>
    <cellStyle name="Примечание 3 6 2" xfId="1205"/>
    <cellStyle name="Примечание 3 7" xfId="389"/>
    <cellStyle name="Примечание 3 7 2" xfId="1257"/>
    <cellStyle name="Примечание 3 8" xfId="441"/>
    <cellStyle name="Примечание 3 8 2" xfId="1309"/>
    <cellStyle name="Примечание 3 9" xfId="493"/>
    <cellStyle name="Примечание 3 9 2" xfId="1361"/>
    <cellStyle name="Примечание 4" xfId="169"/>
    <cellStyle name="Примечание 4 10" xfId="599"/>
    <cellStyle name="Примечание 4 10 2" xfId="1467"/>
    <cellStyle name="Примечание 4 11" xfId="651"/>
    <cellStyle name="Примечание 4 11 2" xfId="1519"/>
    <cellStyle name="Примечание 4 12" xfId="703"/>
    <cellStyle name="Примечание 4 12 2" xfId="1571"/>
    <cellStyle name="Примечание 4 13" xfId="953"/>
    <cellStyle name="Примечание 4 13 2" xfId="1673"/>
    <cellStyle name="Примечание 4 14" xfId="954"/>
    <cellStyle name="Примечание 4 14 2" xfId="1682"/>
    <cellStyle name="Примечание 4 15" xfId="1051"/>
    <cellStyle name="Примечание 4 2" xfId="170"/>
    <cellStyle name="Примечание 4 2 10" xfId="652"/>
    <cellStyle name="Примечание 4 2 10 2" xfId="1520"/>
    <cellStyle name="Примечание 4 2 11" xfId="704"/>
    <cellStyle name="Примечание 4 2 11 2" xfId="1572"/>
    <cellStyle name="Примечание 4 2 12" xfId="955"/>
    <cellStyle name="Примечание 4 2 12 2" xfId="1674"/>
    <cellStyle name="Примечание 4 2 13" xfId="956"/>
    <cellStyle name="Примечание 4 2 13 2" xfId="1685"/>
    <cellStyle name="Примечание 4 2 14" xfId="1052"/>
    <cellStyle name="Примечание 4 2 2" xfId="236"/>
    <cellStyle name="Примечание 4 2 2 2" xfId="957"/>
    <cellStyle name="Примечание 4 2 2 2 2" xfId="1675"/>
    <cellStyle name="Примечание 4 2 2 3" xfId="1104"/>
    <cellStyle name="Примечание 4 2 3" xfId="288"/>
    <cellStyle name="Примечание 4 2 3 2" xfId="1156"/>
    <cellStyle name="Примечание 4 2 4" xfId="340"/>
    <cellStyle name="Примечание 4 2 4 2" xfId="1208"/>
    <cellStyle name="Примечание 4 2 5" xfId="392"/>
    <cellStyle name="Примечание 4 2 5 2" xfId="1260"/>
    <cellStyle name="Примечание 4 2 6" xfId="444"/>
    <cellStyle name="Примечание 4 2 6 2" xfId="1312"/>
    <cellStyle name="Примечание 4 2 7" xfId="496"/>
    <cellStyle name="Примечание 4 2 7 2" xfId="1364"/>
    <cellStyle name="Примечание 4 2 8" xfId="548"/>
    <cellStyle name="Примечание 4 2 8 2" xfId="1416"/>
    <cellStyle name="Примечание 4 2 9" xfId="600"/>
    <cellStyle name="Примечание 4 2 9 2" xfId="1468"/>
    <cellStyle name="Примечание 4 3" xfId="235"/>
    <cellStyle name="Примечание 4 3 2" xfId="958"/>
    <cellStyle name="Примечание 4 3 2 2" xfId="1676"/>
    <cellStyle name="Примечание 4 3 3" xfId="1103"/>
    <cellStyle name="Примечание 4 4" xfId="287"/>
    <cellStyle name="Примечание 4 4 2" xfId="1155"/>
    <cellStyle name="Примечание 4 5" xfId="339"/>
    <cellStyle name="Примечание 4 5 2" xfId="1207"/>
    <cellStyle name="Примечание 4 6" xfId="391"/>
    <cellStyle name="Примечание 4 6 2" xfId="1259"/>
    <cellStyle name="Примечание 4 7" xfId="443"/>
    <cellStyle name="Примечание 4 7 2" xfId="1311"/>
    <cellStyle name="Примечание 4 8" xfId="495"/>
    <cellStyle name="Примечание 4 8 2" xfId="1363"/>
    <cellStyle name="Примечание 4 9" xfId="547"/>
    <cellStyle name="Примечание 4 9 2" xfId="1415"/>
    <cellStyle name="Примечание 5" xfId="959"/>
    <cellStyle name="Примечание 5 2" xfId="1678"/>
    <cellStyle name="Процентный 2" xfId="171"/>
    <cellStyle name="Процентный 2 2" xfId="172"/>
    <cellStyle name="Процентный 3" xfId="960"/>
    <cellStyle name="Связанная ячейка" xfId="972" builtinId="24" customBuiltin="1"/>
    <cellStyle name="Связанная ячейка 2" xfId="173"/>
    <cellStyle name="Связанная ячейка 2 2" xfId="174"/>
    <cellStyle name="Связанная ячейка 3" xfId="175"/>
    <cellStyle name="Стиль 1" xfId="4"/>
    <cellStyle name="Стиль 1 2" xfId="176"/>
    <cellStyle name="Стиль 1 3" xfId="177"/>
    <cellStyle name="Стиль 1 4" xfId="178"/>
    <cellStyle name="Текст предупреждения" xfId="974" builtinId="11" customBuiltin="1"/>
    <cellStyle name="Текст предупреждения 2" xfId="179"/>
    <cellStyle name="Текст предупреждения 2 2" xfId="180"/>
    <cellStyle name="Текст предупреждения 3" xfId="181"/>
    <cellStyle name="Хороший" xfId="966" builtinId="26" customBuiltin="1"/>
    <cellStyle name="Хороший 2" xfId="182"/>
    <cellStyle name="Хороший 2 2" xfId="183"/>
    <cellStyle name="Хороший 3" xfId="1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"/>
  <sheetViews>
    <sheetView zoomScaleNormal="100" zoomScaleSheetLayoutView="85" workbookViewId="0">
      <selection activeCell="B41" sqref="B41"/>
    </sheetView>
  </sheetViews>
  <sheetFormatPr defaultRowHeight="12.75" outlineLevelCol="1" x14ac:dyDescent="0.2"/>
  <cols>
    <col min="1" max="2" width="9.28515625" style="77" customWidth="1"/>
    <col min="3" max="3" width="17.7109375" style="77" customWidth="1"/>
    <col min="4" max="4" width="20.7109375" style="78" customWidth="1"/>
    <col min="5" max="5" width="13.7109375" style="78" bestFit="1" customWidth="1"/>
    <col min="6" max="6" width="4.7109375" style="25" hidden="1" customWidth="1" outlineLevel="1"/>
    <col min="7" max="7" width="8.5703125" style="25" hidden="1" customWidth="1" outlineLevel="1"/>
    <col min="8" max="8" width="13.5703125" style="25" hidden="1" customWidth="1" outlineLevel="1"/>
    <col min="9" max="9" width="15.140625" style="25" hidden="1" customWidth="1" outlineLevel="1"/>
    <col min="10" max="10" width="18" style="25" customWidth="1" collapsed="1"/>
    <col min="11" max="16" width="7.7109375" style="25" customWidth="1"/>
    <col min="17" max="17" width="15.42578125" style="78" customWidth="1"/>
    <col min="18" max="18" width="14.85546875" style="78" customWidth="1"/>
    <col min="19" max="20" width="12.140625" style="51" customWidth="1"/>
    <col min="21" max="21" width="23.85546875" style="51" customWidth="1"/>
    <col min="22" max="22" width="19.7109375" style="51" customWidth="1"/>
    <col min="23" max="16384" width="9.140625" style="51"/>
  </cols>
  <sheetData>
    <row r="1" spans="1:22" s="43" customFormat="1" x14ac:dyDescent="0.2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 t="s">
        <v>81</v>
      </c>
    </row>
    <row r="2" spans="1:22" s="43" customFormat="1" x14ac:dyDescent="0.2">
      <c r="A2" s="44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s="46" customFormat="1" ht="33.75" customHeight="1" x14ac:dyDescent="0.25">
      <c r="A3" s="104" t="s">
        <v>82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s="46" customFormat="1" ht="18" x14ac:dyDescent="0.25">
      <c r="A4" s="47" t="s">
        <v>83</v>
      </c>
      <c r="B4" s="47"/>
      <c r="C4" s="48"/>
      <c r="D4" s="49"/>
      <c r="E4" s="49"/>
      <c r="F4" s="49"/>
      <c r="G4" s="49"/>
      <c r="H4" s="49"/>
      <c r="I4" s="50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54.75" customHeight="1" x14ac:dyDescent="0.2">
      <c r="A5" s="105" t="s">
        <v>84</v>
      </c>
      <c r="B5" s="108" t="s">
        <v>44</v>
      </c>
      <c r="C5" s="102" t="s">
        <v>85</v>
      </c>
      <c r="D5" s="102" t="s">
        <v>86</v>
      </c>
      <c r="E5" s="102" t="s">
        <v>2</v>
      </c>
      <c r="F5" s="102" t="s">
        <v>87</v>
      </c>
      <c r="G5" s="102" t="s">
        <v>88</v>
      </c>
      <c r="H5" s="102" t="s">
        <v>89</v>
      </c>
      <c r="I5" s="102" t="s">
        <v>90</v>
      </c>
      <c r="J5" s="95" t="s">
        <v>1</v>
      </c>
      <c r="K5" s="99" t="s">
        <v>146</v>
      </c>
      <c r="L5" s="100"/>
      <c r="M5" s="100"/>
      <c r="N5" s="100"/>
      <c r="O5" s="100"/>
      <c r="P5" s="101"/>
      <c r="Q5" s="102" t="s">
        <v>145</v>
      </c>
      <c r="R5" s="102" t="s">
        <v>91</v>
      </c>
      <c r="S5" s="103" t="s">
        <v>92</v>
      </c>
      <c r="T5" s="103"/>
      <c r="U5" s="95" t="s">
        <v>93</v>
      </c>
      <c r="V5" s="95" t="s">
        <v>0</v>
      </c>
    </row>
    <row r="6" spans="1:22" ht="13.5" customHeight="1" x14ac:dyDescent="0.2">
      <c r="A6" s="106"/>
      <c r="B6" s="106"/>
      <c r="C6" s="96"/>
      <c r="D6" s="96"/>
      <c r="E6" s="96"/>
      <c r="F6" s="96"/>
      <c r="G6" s="96"/>
      <c r="H6" s="96"/>
      <c r="I6" s="96"/>
      <c r="J6" s="96"/>
      <c r="K6" s="109" t="s">
        <v>134</v>
      </c>
      <c r="L6" s="110"/>
      <c r="M6" s="109" t="s">
        <v>135</v>
      </c>
      <c r="N6" s="110"/>
      <c r="O6" s="109" t="s">
        <v>136</v>
      </c>
      <c r="P6" s="110"/>
      <c r="Q6" s="96"/>
      <c r="R6" s="96"/>
      <c r="S6" s="111" t="s">
        <v>94</v>
      </c>
      <c r="T6" s="111" t="s">
        <v>95</v>
      </c>
      <c r="U6" s="96"/>
      <c r="V6" s="96"/>
    </row>
    <row r="7" spans="1:22" ht="27.75" customHeight="1" x14ac:dyDescent="0.2">
      <c r="A7" s="107"/>
      <c r="B7" s="107"/>
      <c r="C7" s="97"/>
      <c r="D7" s="97"/>
      <c r="E7" s="97"/>
      <c r="F7" s="97"/>
      <c r="G7" s="97"/>
      <c r="H7" s="97"/>
      <c r="I7" s="97"/>
      <c r="J7" s="97"/>
      <c r="K7" s="52" t="s">
        <v>96</v>
      </c>
      <c r="L7" s="52" t="s">
        <v>97</v>
      </c>
      <c r="M7" s="52" t="s">
        <v>96</v>
      </c>
      <c r="N7" s="52" t="s">
        <v>97</v>
      </c>
      <c r="O7" s="52" t="s">
        <v>96</v>
      </c>
      <c r="P7" s="52" t="s">
        <v>97</v>
      </c>
      <c r="Q7" s="97"/>
      <c r="R7" s="97"/>
      <c r="S7" s="112"/>
      <c r="T7" s="112"/>
      <c r="U7" s="97"/>
      <c r="V7" s="97"/>
    </row>
    <row r="8" spans="1:22" s="56" customFormat="1" x14ac:dyDescent="0.2">
      <c r="A8" s="53">
        <v>1</v>
      </c>
      <c r="B8" s="53" t="s">
        <v>98</v>
      </c>
      <c r="C8" s="54">
        <v>2</v>
      </c>
      <c r="D8" s="54">
        <v>3</v>
      </c>
      <c r="E8" s="54">
        <v>4</v>
      </c>
      <c r="F8" s="55" t="s">
        <v>99</v>
      </c>
      <c r="G8" s="55" t="s">
        <v>100</v>
      </c>
      <c r="H8" s="55" t="s">
        <v>101</v>
      </c>
      <c r="I8" s="55" t="s">
        <v>102</v>
      </c>
      <c r="J8" s="53">
        <v>5</v>
      </c>
      <c r="K8" s="53">
        <v>6</v>
      </c>
      <c r="L8" s="53">
        <v>7</v>
      </c>
      <c r="M8" s="53">
        <v>8</v>
      </c>
      <c r="N8" s="53">
        <v>9</v>
      </c>
      <c r="O8" s="53">
        <v>10</v>
      </c>
      <c r="P8" s="53">
        <v>11</v>
      </c>
      <c r="Q8" s="53">
        <v>12</v>
      </c>
      <c r="R8" s="53">
        <v>13</v>
      </c>
      <c r="S8" s="53">
        <v>14</v>
      </c>
      <c r="T8" s="53">
        <v>15</v>
      </c>
      <c r="U8" s="53">
        <v>16</v>
      </c>
      <c r="V8" s="53">
        <v>17</v>
      </c>
    </row>
    <row r="9" spans="1:22" ht="12.75" customHeight="1" x14ac:dyDescent="0.2">
      <c r="A9" s="57">
        <v>1</v>
      </c>
      <c r="B9" s="58">
        <v>12056</v>
      </c>
      <c r="C9" s="59" t="s">
        <v>103</v>
      </c>
      <c r="D9" s="60" t="s">
        <v>104</v>
      </c>
      <c r="E9" s="60" t="s">
        <v>105</v>
      </c>
      <c r="F9" s="61" t="s">
        <v>106</v>
      </c>
      <c r="G9" s="62">
        <v>1025</v>
      </c>
      <c r="H9" s="63">
        <v>10</v>
      </c>
      <c r="I9" s="64" t="str">
        <f t="shared" ref="I9:I21" si="0">CONCATENATE(C9," ",E9," ",G9," ",H9)</f>
        <v>Центральное ПО С.Восточная 1025 10</v>
      </c>
      <c r="J9" s="63" t="str">
        <f t="shared" ref="J9:J21" si="1">CONCATENATE(F9," ",G9)</f>
        <v>ф. 1025</v>
      </c>
      <c r="K9" s="63">
        <v>0</v>
      </c>
      <c r="L9" s="63"/>
      <c r="M9" s="63">
        <v>0</v>
      </c>
      <c r="N9" s="63"/>
      <c r="O9" s="63">
        <v>0</v>
      </c>
      <c r="P9" s="63"/>
      <c r="Q9" s="65">
        <v>0</v>
      </c>
      <c r="R9" s="65"/>
      <c r="S9" s="66"/>
      <c r="T9" s="66"/>
      <c r="U9" s="66"/>
      <c r="V9" s="66"/>
    </row>
    <row r="10" spans="1:22" ht="12.75" customHeight="1" x14ac:dyDescent="0.2">
      <c r="A10" s="57">
        <v>2</v>
      </c>
      <c r="B10" s="58">
        <v>12073</v>
      </c>
      <c r="C10" s="59" t="s">
        <v>103</v>
      </c>
      <c r="D10" s="60" t="s">
        <v>104</v>
      </c>
      <c r="E10" s="60" t="s">
        <v>105</v>
      </c>
      <c r="F10" s="61" t="s">
        <v>106</v>
      </c>
      <c r="G10" s="62">
        <v>1040</v>
      </c>
      <c r="H10" s="63">
        <v>10</v>
      </c>
      <c r="I10" s="64" t="str">
        <f t="shared" si="0"/>
        <v>Центральное ПО С.Восточная 1040 10</v>
      </c>
      <c r="J10" s="63" t="str">
        <f t="shared" si="1"/>
        <v>ф. 1040</v>
      </c>
      <c r="K10" s="63">
        <v>1E-3</v>
      </c>
      <c r="L10" s="63"/>
      <c r="M10" s="63">
        <v>0</v>
      </c>
      <c r="N10" s="63"/>
      <c r="O10" s="63">
        <v>0</v>
      </c>
      <c r="P10" s="63"/>
      <c r="Q10" s="65">
        <v>11</v>
      </c>
      <c r="R10" s="65"/>
      <c r="S10" s="66"/>
      <c r="T10" s="66"/>
      <c r="U10" s="66"/>
      <c r="V10" s="66"/>
    </row>
    <row r="11" spans="1:22" ht="12.75" customHeight="1" x14ac:dyDescent="0.2">
      <c r="A11" s="57">
        <v>3</v>
      </c>
      <c r="B11" s="58">
        <v>12075</v>
      </c>
      <c r="C11" s="59" t="s">
        <v>103</v>
      </c>
      <c r="D11" s="60" t="s">
        <v>104</v>
      </c>
      <c r="E11" s="60" t="s">
        <v>105</v>
      </c>
      <c r="F11" s="61" t="s">
        <v>106</v>
      </c>
      <c r="G11" s="62">
        <v>1044</v>
      </c>
      <c r="H11" s="63">
        <v>10</v>
      </c>
      <c r="I11" s="64" t="str">
        <f t="shared" si="0"/>
        <v>Центральное ПО С.Восточная 1044 10</v>
      </c>
      <c r="J11" s="63" t="str">
        <f t="shared" si="1"/>
        <v>ф. 1044</v>
      </c>
      <c r="K11" s="63">
        <v>0</v>
      </c>
      <c r="L11" s="63"/>
      <c r="M11" s="63">
        <v>0</v>
      </c>
      <c r="N11" s="63"/>
      <c r="O11" s="63">
        <v>0</v>
      </c>
      <c r="P11" s="63"/>
      <c r="Q11" s="65">
        <v>0</v>
      </c>
      <c r="R11" s="65"/>
      <c r="S11" s="66"/>
      <c r="T11" s="66"/>
      <c r="U11" s="66"/>
      <c r="V11" s="66"/>
    </row>
    <row r="12" spans="1:22" ht="12.75" customHeight="1" x14ac:dyDescent="0.2">
      <c r="A12" s="57">
        <v>4</v>
      </c>
      <c r="B12" s="58">
        <v>11375</v>
      </c>
      <c r="C12" s="59" t="s">
        <v>103</v>
      </c>
      <c r="D12" s="60" t="s">
        <v>104</v>
      </c>
      <c r="E12" s="60" t="s">
        <v>107</v>
      </c>
      <c r="F12" s="61" t="s">
        <v>106</v>
      </c>
      <c r="G12" s="62">
        <v>1001</v>
      </c>
      <c r="H12" s="63">
        <v>10</v>
      </c>
      <c r="I12" s="64" t="str">
        <f t="shared" si="0"/>
        <v>Центральное ПО Техстекло 1001 10</v>
      </c>
      <c r="J12" s="63" t="str">
        <f t="shared" si="1"/>
        <v>ф. 1001</v>
      </c>
      <c r="K12" s="63">
        <v>0</v>
      </c>
      <c r="L12" s="63"/>
      <c r="M12" s="63">
        <v>0</v>
      </c>
      <c r="N12" s="63"/>
      <c r="O12" s="63">
        <v>0</v>
      </c>
      <c r="P12" s="63"/>
      <c r="Q12" s="65">
        <v>0</v>
      </c>
      <c r="R12" s="65"/>
      <c r="S12" s="66"/>
      <c r="T12" s="66"/>
      <c r="U12" s="66"/>
      <c r="V12" s="66"/>
    </row>
    <row r="13" spans="1:22" ht="15" customHeight="1" x14ac:dyDescent="0.2">
      <c r="A13" s="57">
        <v>5</v>
      </c>
      <c r="B13" s="58">
        <v>11376</v>
      </c>
      <c r="C13" s="59" t="s">
        <v>103</v>
      </c>
      <c r="D13" s="60" t="s">
        <v>104</v>
      </c>
      <c r="E13" s="60" t="s">
        <v>107</v>
      </c>
      <c r="F13" s="61" t="s">
        <v>106</v>
      </c>
      <c r="G13" s="62">
        <v>1002</v>
      </c>
      <c r="H13" s="63">
        <v>10</v>
      </c>
      <c r="I13" s="64" t="str">
        <f t="shared" si="0"/>
        <v>Центральное ПО Техстекло 1002 10</v>
      </c>
      <c r="J13" s="63" t="str">
        <f t="shared" si="1"/>
        <v>ф. 1002</v>
      </c>
      <c r="K13" s="63">
        <v>5.6000000000000001E-2</v>
      </c>
      <c r="L13" s="63"/>
      <c r="M13" s="63">
        <v>9.6000000000000002E-2</v>
      </c>
      <c r="N13" s="63"/>
      <c r="O13" s="63">
        <v>6.0999999999999999E-2</v>
      </c>
      <c r="P13" s="63"/>
      <c r="Q13" s="65">
        <v>1607</v>
      </c>
      <c r="R13" s="65"/>
      <c r="S13" s="66"/>
      <c r="T13" s="66"/>
      <c r="U13" s="66"/>
      <c r="V13" s="66"/>
    </row>
    <row r="14" spans="1:22" ht="12.75" customHeight="1" x14ac:dyDescent="0.2">
      <c r="A14" s="57">
        <v>6</v>
      </c>
      <c r="B14" s="58">
        <v>11380</v>
      </c>
      <c r="C14" s="59" t="s">
        <v>103</v>
      </c>
      <c r="D14" s="60" t="s">
        <v>104</v>
      </c>
      <c r="E14" s="60" t="s">
        <v>107</v>
      </c>
      <c r="F14" s="61" t="s">
        <v>106</v>
      </c>
      <c r="G14" s="62">
        <v>1008</v>
      </c>
      <c r="H14" s="63">
        <v>10</v>
      </c>
      <c r="I14" s="64" t="str">
        <f t="shared" si="0"/>
        <v>Центральное ПО Техстекло 1008 10</v>
      </c>
      <c r="J14" s="63" t="str">
        <f t="shared" si="1"/>
        <v>ф. 1008</v>
      </c>
      <c r="K14" s="63">
        <v>0</v>
      </c>
      <c r="L14" s="63"/>
      <c r="M14" s="63">
        <v>0</v>
      </c>
      <c r="N14" s="63"/>
      <c r="O14" s="63">
        <v>0</v>
      </c>
      <c r="P14" s="63"/>
      <c r="Q14" s="65">
        <v>0</v>
      </c>
      <c r="R14" s="65"/>
      <c r="S14" s="66"/>
      <c r="T14" s="66"/>
      <c r="U14" s="66"/>
      <c r="V14" s="66"/>
    </row>
    <row r="15" spans="1:22" ht="12.75" customHeight="1" x14ac:dyDescent="0.2">
      <c r="A15" s="57">
        <v>7</v>
      </c>
      <c r="B15" s="58">
        <v>11362</v>
      </c>
      <c r="C15" s="59" t="s">
        <v>103</v>
      </c>
      <c r="D15" s="60" t="s">
        <v>104</v>
      </c>
      <c r="E15" s="60" t="s">
        <v>107</v>
      </c>
      <c r="F15" s="61" t="s">
        <v>106</v>
      </c>
      <c r="G15" s="62">
        <v>1012</v>
      </c>
      <c r="H15" s="63">
        <v>10</v>
      </c>
      <c r="I15" s="64" t="str">
        <f t="shared" si="0"/>
        <v>Центральное ПО Техстекло 1012 10</v>
      </c>
      <c r="J15" s="63" t="str">
        <f t="shared" si="1"/>
        <v>ф. 1012</v>
      </c>
      <c r="K15" s="63">
        <v>1.0609999999999999</v>
      </c>
      <c r="L15" s="63"/>
      <c r="M15" s="63">
        <v>1.1220000000000001</v>
      </c>
      <c r="N15" s="63"/>
      <c r="O15" s="63">
        <v>1.075</v>
      </c>
      <c r="P15" s="63"/>
      <c r="Q15" s="65">
        <v>26209</v>
      </c>
      <c r="R15" s="65"/>
      <c r="S15" s="66"/>
      <c r="T15" s="66"/>
      <c r="U15" s="66"/>
      <c r="V15" s="66"/>
    </row>
    <row r="16" spans="1:22" ht="12.75" customHeight="1" x14ac:dyDescent="0.2">
      <c r="A16" s="57">
        <v>8</v>
      </c>
      <c r="B16" s="58">
        <v>11367</v>
      </c>
      <c r="C16" s="59" t="s">
        <v>103</v>
      </c>
      <c r="D16" s="60" t="s">
        <v>104</v>
      </c>
      <c r="E16" s="60" t="s">
        <v>107</v>
      </c>
      <c r="F16" s="61" t="s">
        <v>106</v>
      </c>
      <c r="G16" s="62">
        <v>1017</v>
      </c>
      <c r="H16" s="63">
        <v>10</v>
      </c>
      <c r="I16" s="64" t="str">
        <f t="shared" si="0"/>
        <v>Центральное ПО Техстекло 1017 10</v>
      </c>
      <c r="J16" s="63" t="str">
        <f t="shared" si="1"/>
        <v>ф. 1017</v>
      </c>
      <c r="K16" s="63">
        <v>0.218</v>
      </c>
      <c r="L16" s="63"/>
      <c r="M16" s="63">
        <v>0.38400000000000001</v>
      </c>
      <c r="N16" s="63"/>
      <c r="O16" s="63">
        <v>0.32100000000000001</v>
      </c>
      <c r="P16" s="63"/>
      <c r="Q16" s="65">
        <v>7850</v>
      </c>
      <c r="R16" s="65"/>
      <c r="S16" s="66"/>
      <c r="T16" s="66"/>
      <c r="U16" s="66"/>
      <c r="V16" s="66"/>
    </row>
    <row r="17" spans="1:36" ht="12.75" customHeight="1" x14ac:dyDescent="0.2">
      <c r="A17" s="57">
        <v>9</v>
      </c>
      <c r="B17" s="58">
        <v>11371</v>
      </c>
      <c r="C17" s="59" t="s">
        <v>103</v>
      </c>
      <c r="D17" s="60" t="s">
        <v>104</v>
      </c>
      <c r="E17" s="60" t="s">
        <v>107</v>
      </c>
      <c r="F17" s="61" t="s">
        <v>106</v>
      </c>
      <c r="G17" s="62">
        <v>1021</v>
      </c>
      <c r="H17" s="63">
        <v>10</v>
      </c>
      <c r="I17" s="64" t="str">
        <f t="shared" si="0"/>
        <v>Центральное ПО Техстекло 1021 10</v>
      </c>
      <c r="J17" s="63" t="str">
        <f t="shared" si="1"/>
        <v>ф. 1021</v>
      </c>
      <c r="K17" s="63">
        <v>0.22500000000000001</v>
      </c>
      <c r="L17" s="63"/>
      <c r="M17" s="63">
        <v>0.36</v>
      </c>
      <c r="N17" s="63"/>
      <c r="O17" s="63">
        <v>0.28899999999999998</v>
      </c>
      <c r="P17" s="63"/>
      <c r="Q17" s="65">
        <v>6874</v>
      </c>
      <c r="R17" s="65"/>
      <c r="S17" s="66"/>
      <c r="T17" s="66"/>
      <c r="U17" s="66"/>
      <c r="V17" s="66"/>
    </row>
    <row r="18" spans="1:36" ht="12.75" customHeight="1" x14ac:dyDescent="0.2">
      <c r="A18" s="57">
        <v>10</v>
      </c>
      <c r="B18" s="58">
        <v>11373</v>
      </c>
      <c r="C18" s="59" t="s">
        <v>103</v>
      </c>
      <c r="D18" s="60" t="s">
        <v>104</v>
      </c>
      <c r="E18" s="60" t="s">
        <v>107</v>
      </c>
      <c r="F18" s="61" t="s">
        <v>106</v>
      </c>
      <c r="G18" s="62">
        <v>1023</v>
      </c>
      <c r="H18" s="63">
        <v>10</v>
      </c>
      <c r="I18" s="64" t="str">
        <f t="shared" si="0"/>
        <v>Центральное ПО Техстекло 1023 10</v>
      </c>
      <c r="J18" s="63" t="str">
        <f t="shared" si="1"/>
        <v>ф. 1023</v>
      </c>
      <c r="K18" s="63">
        <v>0.35799999999999998</v>
      </c>
      <c r="L18" s="63"/>
      <c r="M18" s="63">
        <v>0.42499999999999999</v>
      </c>
      <c r="N18" s="63"/>
      <c r="O18" s="63">
        <v>0.378</v>
      </c>
      <c r="P18" s="63"/>
      <c r="Q18" s="65">
        <v>9199</v>
      </c>
      <c r="R18" s="65"/>
      <c r="S18" s="66"/>
      <c r="T18" s="66"/>
      <c r="U18" s="66"/>
      <c r="V18" s="66"/>
    </row>
    <row r="19" spans="1:36" ht="12.75" customHeight="1" x14ac:dyDescent="0.2">
      <c r="A19" s="57">
        <v>11</v>
      </c>
      <c r="B19" s="58">
        <v>11386</v>
      </c>
      <c r="C19" s="59" t="s">
        <v>103</v>
      </c>
      <c r="D19" s="60" t="s">
        <v>104</v>
      </c>
      <c r="E19" s="60" t="s">
        <v>107</v>
      </c>
      <c r="F19" s="61" t="s">
        <v>106</v>
      </c>
      <c r="G19" s="62">
        <v>1029</v>
      </c>
      <c r="H19" s="63">
        <v>10</v>
      </c>
      <c r="I19" s="64" t="str">
        <f t="shared" si="0"/>
        <v>Центральное ПО Техстекло 1029 10</v>
      </c>
      <c r="J19" s="63" t="str">
        <f t="shared" si="1"/>
        <v>ф. 1029</v>
      </c>
      <c r="K19" s="63">
        <v>0.12</v>
      </c>
      <c r="L19" s="63"/>
      <c r="M19" s="63">
        <v>0.218</v>
      </c>
      <c r="N19" s="63"/>
      <c r="O19" s="63">
        <v>0.42099999999999999</v>
      </c>
      <c r="P19" s="63"/>
      <c r="Q19" s="65">
        <v>9082</v>
      </c>
      <c r="R19" s="65"/>
      <c r="S19" s="66"/>
      <c r="T19" s="66"/>
      <c r="U19" s="66"/>
      <c r="V19" s="66"/>
    </row>
    <row r="20" spans="1:36" ht="12.75" customHeight="1" x14ac:dyDescent="0.2">
      <c r="A20" s="57">
        <v>12</v>
      </c>
      <c r="B20" s="58">
        <v>11387</v>
      </c>
      <c r="C20" s="59" t="s">
        <v>103</v>
      </c>
      <c r="D20" s="60" t="s">
        <v>104</v>
      </c>
      <c r="E20" s="60" t="s">
        <v>107</v>
      </c>
      <c r="F20" s="61" t="s">
        <v>106</v>
      </c>
      <c r="G20" s="62">
        <v>1030</v>
      </c>
      <c r="H20" s="63">
        <v>10</v>
      </c>
      <c r="I20" s="64" t="str">
        <f t="shared" si="0"/>
        <v>Центральное ПО Техстекло 1030 10</v>
      </c>
      <c r="J20" s="63" t="str">
        <f t="shared" si="1"/>
        <v>ф. 1030</v>
      </c>
      <c r="K20" s="63">
        <v>2.0190000000000001</v>
      </c>
      <c r="L20" s="63"/>
      <c r="M20" s="63">
        <v>1.877</v>
      </c>
      <c r="N20" s="63"/>
      <c r="O20" s="63">
        <v>1.8560000000000001</v>
      </c>
      <c r="P20" s="63"/>
      <c r="Q20" s="65">
        <v>46426</v>
      </c>
      <c r="R20" s="65"/>
      <c r="S20" s="66"/>
      <c r="T20" s="66"/>
      <c r="U20" s="66"/>
      <c r="V20" s="66"/>
    </row>
    <row r="21" spans="1:36" ht="12.75" customHeight="1" x14ac:dyDescent="0.2">
      <c r="A21" s="57">
        <v>13</v>
      </c>
      <c r="B21" s="58">
        <v>11388</v>
      </c>
      <c r="C21" s="59" t="s">
        <v>103</v>
      </c>
      <c r="D21" s="60" t="s">
        <v>104</v>
      </c>
      <c r="E21" s="60" t="s">
        <v>107</v>
      </c>
      <c r="F21" s="61" t="s">
        <v>106</v>
      </c>
      <c r="G21" s="62">
        <v>1031</v>
      </c>
      <c r="H21" s="63">
        <v>10</v>
      </c>
      <c r="I21" s="64" t="str">
        <f t="shared" si="0"/>
        <v>Центральное ПО Техстекло 1031 10</v>
      </c>
      <c r="J21" s="63" t="str">
        <f t="shared" si="1"/>
        <v>ф. 1031</v>
      </c>
      <c r="K21" s="63">
        <v>0</v>
      </c>
      <c r="L21" s="63"/>
      <c r="M21" s="63">
        <v>0</v>
      </c>
      <c r="N21" s="63"/>
      <c r="O21" s="63">
        <v>0</v>
      </c>
      <c r="P21" s="63"/>
      <c r="Q21" s="65">
        <v>0</v>
      </c>
      <c r="R21" s="65"/>
      <c r="S21" s="66"/>
      <c r="T21" s="66"/>
      <c r="U21" s="66"/>
      <c r="V21" s="66"/>
    </row>
    <row r="22" spans="1:36" ht="12.75" customHeight="1" x14ac:dyDescent="0.2">
      <c r="A22" s="57"/>
      <c r="B22" s="57"/>
      <c r="C22" s="59"/>
      <c r="D22" s="60"/>
      <c r="E22" s="60"/>
      <c r="F22" s="61"/>
      <c r="G22" s="63"/>
      <c r="H22" s="63"/>
      <c r="I22" s="64"/>
      <c r="J22" s="63"/>
      <c r="K22" s="63">
        <f>SUM(K9:K21)</f>
        <v>4.0579999999999998</v>
      </c>
      <c r="L22" s="63"/>
      <c r="M22" s="63">
        <f>SUM(M9:M21)</f>
        <v>4.4820000000000002</v>
      </c>
      <c r="N22" s="63"/>
      <c r="O22" s="63">
        <f>SUM(O9:O21)</f>
        <v>4.4009999999999998</v>
      </c>
      <c r="P22" s="63"/>
      <c r="Q22" s="65">
        <f>SUM(Q9:Q21)</f>
        <v>107258</v>
      </c>
      <c r="R22" s="65"/>
      <c r="S22" s="66"/>
      <c r="T22" s="66"/>
      <c r="U22" s="66"/>
      <c r="V22" s="66"/>
    </row>
    <row r="23" spans="1:36" x14ac:dyDescent="0.2">
      <c r="Q23" s="79"/>
    </row>
    <row r="24" spans="1:36" s="73" customFormat="1" ht="15.75" x14ac:dyDescent="0.25">
      <c r="A24" s="67" t="s">
        <v>5</v>
      </c>
      <c r="B24" s="67"/>
      <c r="C24" s="19"/>
      <c r="D24" s="68"/>
      <c r="E24" s="69"/>
      <c r="F24" s="69"/>
      <c r="G24" s="70"/>
      <c r="H24" s="70"/>
      <c r="I24" s="70"/>
      <c r="J24" s="70"/>
      <c r="K24" s="70"/>
      <c r="L24" s="71" t="s">
        <v>79</v>
      </c>
      <c r="M24" s="70"/>
      <c r="N24" s="70"/>
      <c r="O24" s="70"/>
      <c r="P24" s="70"/>
      <c r="Q24" s="70"/>
      <c r="R24" s="72" t="s">
        <v>80</v>
      </c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</row>
    <row r="25" spans="1:36" s="73" customFormat="1" ht="18" x14ac:dyDescent="0.2">
      <c r="A25" s="21" t="s">
        <v>11</v>
      </c>
      <c r="B25" s="21"/>
      <c r="C25" s="21"/>
      <c r="D25" s="74"/>
      <c r="E25" s="69"/>
      <c r="F25" s="69"/>
      <c r="G25" s="75"/>
      <c r="H25" s="70"/>
      <c r="I25" s="70"/>
      <c r="J25" s="70"/>
      <c r="K25" s="70"/>
      <c r="L25" s="70"/>
      <c r="M25" s="70"/>
      <c r="N25" s="70"/>
      <c r="O25" s="98" t="s">
        <v>40</v>
      </c>
      <c r="P25" s="98"/>
      <c r="Q25" s="98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</row>
    <row r="26" spans="1:36" s="73" customFormat="1" ht="57.75" customHeight="1" x14ac:dyDescent="0.2">
      <c r="A26" s="21"/>
      <c r="B26" s="21"/>
      <c r="C26" s="21"/>
      <c r="D26" s="74"/>
      <c r="E26" s="69"/>
      <c r="F26" s="69"/>
      <c r="G26" s="75"/>
      <c r="H26" s="70"/>
      <c r="I26" s="70"/>
      <c r="J26" s="70"/>
      <c r="K26" s="70"/>
      <c r="L26" s="70"/>
      <c r="M26" s="70"/>
      <c r="N26" s="70"/>
      <c r="O26" s="76"/>
      <c r="P26" s="76"/>
      <c r="Q26" s="76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x14ac:dyDescent="0.2">
      <c r="A27" s="88" t="s">
        <v>108</v>
      </c>
      <c r="B27" s="88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</row>
    <row r="28" spans="1:36" ht="15.75" x14ac:dyDescent="0.2">
      <c r="A28" s="90" t="s">
        <v>109</v>
      </c>
      <c r="B28" s="82" t="s">
        <v>110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36" ht="8.25" customHeight="1" x14ac:dyDescent="0.2">
      <c r="A29" s="91"/>
      <c r="B29" s="91"/>
      <c r="C29" s="91"/>
      <c r="D29" s="92"/>
      <c r="E29" s="92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92"/>
      <c r="R29" s="92"/>
      <c r="S29" s="85"/>
      <c r="T29" s="85"/>
      <c r="U29" s="85"/>
      <c r="V29" s="85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</row>
    <row r="30" spans="1:36" ht="7.5" customHeight="1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1:36" x14ac:dyDescent="0.2">
      <c r="A31" s="88" t="s">
        <v>3</v>
      </c>
      <c r="B31" s="88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36" ht="15" x14ac:dyDescent="0.2">
      <c r="A32" s="84" t="s">
        <v>111</v>
      </c>
      <c r="B32" s="83" t="s">
        <v>112</v>
      </c>
      <c r="C32" s="83"/>
      <c r="D32" s="82"/>
      <c r="E32" s="82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9"/>
      <c r="Q32" s="81"/>
      <c r="R32" s="87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</row>
    <row r="33" spans="1:36" ht="15" x14ac:dyDescent="0.2">
      <c r="A33" s="84" t="s">
        <v>113</v>
      </c>
      <c r="B33" s="83" t="s">
        <v>114</v>
      </c>
      <c r="C33" s="83"/>
      <c r="D33" s="82"/>
      <c r="E33" s="82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9"/>
      <c r="Q33" s="81"/>
      <c r="R33" s="87"/>
      <c r="S33" s="81"/>
      <c r="T33" s="81"/>
      <c r="U33" s="81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</row>
    <row r="34" spans="1:36" ht="15" x14ac:dyDescent="0.2">
      <c r="A34" s="84" t="s">
        <v>115</v>
      </c>
      <c r="B34" s="83" t="s">
        <v>116</v>
      </c>
      <c r="C34" s="83"/>
      <c r="D34" s="82"/>
      <c r="E34" s="82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81"/>
      <c r="R34" s="87"/>
      <c r="S34" s="81"/>
      <c r="T34" s="81"/>
      <c r="U34" s="81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ht="15" x14ac:dyDescent="0.2">
      <c r="A35" s="84" t="s">
        <v>117</v>
      </c>
      <c r="B35" s="83" t="s">
        <v>118</v>
      </c>
      <c r="C35" s="83"/>
      <c r="D35" s="82"/>
      <c r="E35" s="82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9"/>
      <c r="Q35" s="81"/>
      <c r="R35" s="87"/>
      <c r="S35" s="81"/>
      <c r="T35" s="81"/>
      <c r="U35" s="81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  <row r="36" spans="1:36" ht="15" x14ac:dyDescent="0.2">
      <c r="A36" s="84" t="s">
        <v>119</v>
      </c>
      <c r="B36" s="83" t="s">
        <v>120</v>
      </c>
      <c r="C36" s="83"/>
      <c r="D36" s="82"/>
      <c r="E36" s="82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9"/>
      <c r="Q36" s="81"/>
      <c r="R36" s="87"/>
      <c r="S36" s="81"/>
      <c r="T36" s="81"/>
      <c r="U36" s="81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</row>
    <row r="37" spans="1:36" ht="15" x14ac:dyDescent="0.2">
      <c r="A37" s="84" t="s">
        <v>121</v>
      </c>
      <c r="B37" s="83" t="s">
        <v>122</v>
      </c>
      <c r="C37" s="83"/>
      <c r="D37" s="82"/>
      <c r="E37" s="82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9"/>
      <c r="Q37" s="81"/>
      <c r="R37" s="87"/>
      <c r="S37" s="81"/>
      <c r="T37" s="81"/>
      <c r="U37" s="81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</row>
    <row r="38" spans="1:36" x14ac:dyDescent="0.2">
      <c r="A38" s="83" t="s">
        <v>123</v>
      </c>
      <c r="B38" s="83"/>
      <c r="C38" s="83"/>
      <c r="D38" s="82"/>
      <c r="E38" s="82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9"/>
      <c r="Q38" s="81"/>
      <c r="R38" s="87"/>
      <c r="S38" s="81"/>
      <c r="T38" s="81"/>
      <c r="U38" s="81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</row>
    <row r="39" spans="1:36" ht="15" x14ac:dyDescent="0.2">
      <c r="A39" s="84" t="s">
        <v>124</v>
      </c>
      <c r="B39" s="83" t="s">
        <v>137</v>
      </c>
      <c r="C39" s="83"/>
      <c r="D39" s="82"/>
      <c r="E39" s="82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9"/>
      <c r="Q39" s="81"/>
      <c r="R39" s="87"/>
      <c r="S39" s="81"/>
      <c r="T39" s="81"/>
      <c r="U39" s="81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</row>
    <row r="40" spans="1:36" ht="15" x14ac:dyDescent="0.2">
      <c r="A40" s="84" t="s">
        <v>125</v>
      </c>
      <c r="B40" s="83" t="s">
        <v>147</v>
      </c>
      <c r="C40" s="83"/>
      <c r="D40" s="82"/>
      <c r="E40" s="82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9"/>
      <c r="Q40" s="81"/>
      <c r="R40" s="87"/>
      <c r="S40" s="81"/>
      <c r="T40" s="81"/>
      <c r="U40" s="81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</row>
    <row r="41" spans="1:36" ht="15" x14ac:dyDescent="0.2">
      <c r="A41" s="84" t="s">
        <v>126</v>
      </c>
      <c r="B41" s="82" t="s">
        <v>127</v>
      </c>
      <c r="C41" s="82"/>
      <c r="D41" s="82"/>
      <c r="E41" s="82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9"/>
      <c r="Q41" s="81"/>
      <c r="R41" s="87"/>
      <c r="S41" s="81"/>
      <c r="T41" s="81"/>
      <c r="U41" s="81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</row>
    <row r="42" spans="1:36" ht="12.75" customHeight="1" x14ac:dyDescent="0.2">
      <c r="A42" s="113" t="s">
        <v>128</v>
      </c>
      <c r="B42" s="114" t="s">
        <v>129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</row>
    <row r="43" spans="1:36" ht="12.75" customHeight="1" x14ac:dyDescent="0.2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</row>
    <row r="44" spans="1:36" ht="12.75" customHeight="1" x14ac:dyDescent="0.2">
      <c r="A44" s="113" t="s">
        <v>130</v>
      </c>
      <c r="B44" s="114" t="s">
        <v>131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</row>
    <row r="45" spans="1:36" ht="12.75" customHeight="1" x14ac:dyDescent="0.2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</row>
    <row r="46" spans="1:36" ht="12.75" customHeight="1" x14ac:dyDescent="0.2">
      <c r="A46" s="113" t="s">
        <v>132</v>
      </c>
      <c r="B46" s="114" t="s">
        <v>133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</row>
    <row r="47" spans="1:36" ht="12.75" customHeight="1" x14ac:dyDescent="0.2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</row>
    <row r="48" spans="1:36" x14ac:dyDescent="0.2">
      <c r="C48" s="51"/>
    </row>
    <row r="49" spans="1:18" s="25" customFormat="1" x14ac:dyDescent="0.2">
      <c r="A49" s="77"/>
      <c r="B49" s="77"/>
      <c r="C49" s="51"/>
      <c r="D49" s="78"/>
      <c r="E49" s="78"/>
      <c r="Q49" s="78"/>
      <c r="R49" s="78"/>
    </row>
    <row r="53" spans="1:18" s="25" customFormat="1" x14ac:dyDescent="0.2">
      <c r="A53" s="77"/>
      <c r="B53" s="77"/>
      <c r="C53" s="77"/>
      <c r="D53" s="78"/>
      <c r="E53" s="78"/>
      <c r="F53" s="51"/>
      <c r="Q53" s="78"/>
      <c r="R53" s="78"/>
    </row>
  </sheetData>
  <sheetProtection formatCells="0" formatColumns="0" formatRows="0" insertColumns="0" insertRows="0" insertHyperlinks="0" deleteColumns="0" deleteRows="0" sort="0" autoFilter="0" pivotTables="0"/>
  <mergeCells count="29">
    <mergeCell ref="A46:A47"/>
    <mergeCell ref="B46:U47"/>
    <mergeCell ref="A42:A43"/>
    <mergeCell ref="B42:U43"/>
    <mergeCell ref="A44:A45"/>
    <mergeCell ref="B44:U45"/>
    <mergeCell ref="A3:V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V5:V7"/>
    <mergeCell ref="K6:L6"/>
    <mergeCell ref="M6:N6"/>
    <mergeCell ref="O6:P6"/>
    <mergeCell ref="S6:S7"/>
    <mergeCell ref="T6:T7"/>
    <mergeCell ref="U5:U7"/>
    <mergeCell ref="O25:Q25"/>
    <mergeCell ref="J5:J7"/>
    <mergeCell ref="K5:P5"/>
    <mergeCell ref="Q5:Q7"/>
    <mergeCell ref="R5:R7"/>
    <mergeCell ref="S5:T5"/>
  </mergeCells>
  <printOptions horizontalCentered="1"/>
  <pageMargins left="0.19685039370078741" right="0.19685039370078741" top="0.39370078740157483" bottom="0.19685039370078741" header="0.51181102362204722" footer="7.874015748031496E-2"/>
  <pageSetup paperSize="9" scale="63" fitToHeight="10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54"/>
  <sheetViews>
    <sheetView tabSelected="1" view="pageBreakPreview" zoomScale="65" zoomScaleNormal="70" zoomScaleSheetLayoutView="65" workbookViewId="0">
      <selection activeCell="AE2" sqref="AE2"/>
    </sheetView>
  </sheetViews>
  <sheetFormatPr defaultRowHeight="12.75" x14ac:dyDescent="0.2"/>
  <cols>
    <col min="1" max="1" width="9.140625" style="8"/>
    <col min="2" max="3" width="3.7109375" style="15" customWidth="1"/>
    <col min="4" max="4" width="31.28515625" style="17" customWidth="1"/>
    <col min="5" max="5" width="30.28515625" style="17" customWidth="1"/>
    <col min="6" max="7" width="10.85546875" style="17" customWidth="1"/>
    <col min="8" max="19" width="7.5703125" style="17" customWidth="1"/>
    <col min="20" max="20" width="7.7109375" style="17" customWidth="1"/>
    <col min="21" max="31" width="7.5703125" style="17" customWidth="1"/>
    <col min="32" max="32" width="14" style="8" customWidth="1"/>
    <col min="33" max="16384" width="9.140625" style="8"/>
  </cols>
  <sheetData>
    <row r="1" spans="1:32" s="2" customFormat="1" ht="15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D1" s="1"/>
      <c r="AE1" s="29" t="s">
        <v>148</v>
      </c>
    </row>
    <row r="2" spans="1:32" s="2" customFormat="1" x14ac:dyDescent="0.2"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ht="54" customHeight="1" x14ac:dyDescent="0.25">
      <c r="A3" s="115" t="s">
        <v>138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s="4" customFormat="1" ht="11.25" customHeight="1" x14ac:dyDescent="0.25">
      <c r="B4" s="5"/>
      <c r="C4" s="5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49.5" customHeight="1" x14ac:dyDescent="0.2">
      <c r="A5" s="131" t="s">
        <v>44</v>
      </c>
      <c r="B5" s="126" t="s">
        <v>9</v>
      </c>
      <c r="C5" s="126" t="s">
        <v>10</v>
      </c>
      <c r="D5" s="122" t="s">
        <v>2</v>
      </c>
      <c r="E5" s="122" t="s">
        <v>1</v>
      </c>
      <c r="F5" s="124" t="s">
        <v>45</v>
      </c>
      <c r="G5" s="124" t="s">
        <v>51</v>
      </c>
      <c r="H5" s="128" t="s">
        <v>139</v>
      </c>
      <c r="I5" s="129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22" t="s">
        <v>0</v>
      </c>
    </row>
    <row r="6" spans="1:32" ht="54.75" customHeight="1" x14ac:dyDescent="0.2">
      <c r="A6" s="127"/>
      <c r="B6" s="127"/>
      <c r="C6" s="127"/>
      <c r="D6" s="123"/>
      <c r="E6" s="123"/>
      <c r="F6" s="125"/>
      <c r="G6" s="125"/>
      <c r="H6" s="9" t="s">
        <v>35</v>
      </c>
      <c r="I6" s="9" t="s">
        <v>36</v>
      </c>
      <c r="J6" s="9" t="s">
        <v>6</v>
      </c>
      <c r="K6" s="9" t="s">
        <v>16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7</v>
      </c>
      <c r="Q6" s="9" t="s">
        <v>17</v>
      </c>
      <c r="R6" s="9" t="s">
        <v>23</v>
      </c>
      <c r="S6" s="9" t="s">
        <v>24</v>
      </c>
      <c r="T6" s="9" t="s">
        <v>25</v>
      </c>
      <c r="U6" s="9" t="s">
        <v>26</v>
      </c>
      <c r="V6" s="9" t="s">
        <v>27</v>
      </c>
      <c r="W6" s="9" t="s">
        <v>28</v>
      </c>
      <c r="X6" s="9" t="s">
        <v>29</v>
      </c>
      <c r="Y6" s="9" t="s">
        <v>8</v>
      </c>
      <c r="Z6" s="9" t="s">
        <v>30</v>
      </c>
      <c r="AA6" s="9" t="s">
        <v>31</v>
      </c>
      <c r="AB6" s="9" t="s">
        <v>18</v>
      </c>
      <c r="AC6" s="9" t="s">
        <v>32</v>
      </c>
      <c r="AD6" s="9" t="s">
        <v>33</v>
      </c>
      <c r="AE6" s="9" t="s">
        <v>34</v>
      </c>
      <c r="AF6" s="123"/>
    </row>
    <row r="7" spans="1:32" ht="12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ht="38.25" x14ac:dyDescent="0.2">
      <c r="A8" s="11">
        <v>195</v>
      </c>
      <c r="B8" s="11">
        <v>4</v>
      </c>
      <c r="C8" s="11">
        <v>4</v>
      </c>
      <c r="D8" s="28" t="s">
        <v>65</v>
      </c>
      <c r="E8" s="24" t="s">
        <v>66</v>
      </c>
      <c r="F8" s="23" t="s">
        <v>54</v>
      </c>
      <c r="G8" s="23">
        <v>0.05</v>
      </c>
      <c r="H8" s="35">
        <v>0.09</v>
      </c>
      <c r="I8" s="35">
        <v>8.5000000000000006E-2</v>
      </c>
      <c r="J8" s="35">
        <v>7.0000000000000007E-2</v>
      </c>
      <c r="K8" s="35">
        <v>8.7999999999999995E-2</v>
      </c>
      <c r="L8" s="35">
        <v>0.09</v>
      </c>
      <c r="M8" s="35">
        <v>9.5000000000000001E-2</v>
      </c>
      <c r="N8" s="35">
        <v>0.09</v>
      </c>
      <c r="O8" s="35">
        <v>0.1</v>
      </c>
      <c r="P8" s="35">
        <v>0.15</v>
      </c>
      <c r="Q8" s="35">
        <v>0.15</v>
      </c>
      <c r="R8" s="35">
        <v>9.9000000000000005E-2</v>
      </c>
      <c r="S8" s="35">
        <v>0.15</v>
      </c>
      <c r="T8" s="35">
        <v>0.11</v>
      </c>
      <c r="U8" s="35">
        <v>0.15</v>
      </c>
      <c r="V8" s="35">
        <v>0.14000000000000001</v>
      </c>
      <c r="W8" s="35">
        <v>0.16</v>
      </c>
      <c r="X8" s="35">
        <v>0.15</v>
      </c>
      <c r="Y8" s="35">
        <v>0.1</v>
      </c>
      <c r="Z8" s="35">
        <v>0.1</v>
      </c>
      <c r="AA8" s="35">
        <v>0.13</v>
      </c>
      <c r="AB8" s="35">
        <v>0.12</v>
      </c>
      <c r="AC8" s="35">
        <v>0.15</v>
      </c>
      <c r="AD8" s="35">
        <v>0.12</v>
      </c>
      <c r="AE8" s="35">
        <v>0.1</v>
      </c>
      <c r="AF8" s="41"/>
    </row>
    <row r="9" spans="1:32" ht="31.5" customHeight="1" x14ac:dyDescent="0.2">
      <c r="A9" s="11">
        <v>196</v>
      </c>
      <c r="B9" s="11">
        <v>4</v>
      </c>
      <c r="C9" s="11">
        <v>4</v>
      </c>
      <c r="D9" s="28" t="s">
        <v>68</v>
      </c>
      <c r="E9" s="24" t="s">
        <v>69</v>
      </c>
      <c r="F9" s="23" t="s">
        <v>54</v>
      </c>
      <c r="G9" s="23">
        <v>0.05</v>
      </c>
      <c r="H9" s="93">
        <v>0.09</v>
      </c>
      <c r="I9" s="94">
        <v>0.09</v>
      </c>
      <c r="J9" s="94">
        <v>0.1</v>
      </c>
      <c r="K9" s="94">
        <v>0.1</v>
      </c>
      <c r="L9" s="94">
        <v>0.11</v>
      </c>
      <c r="M9" s="94">
        <v>0.123</v>
      </c>
      <c r="N9" s="94">
        <v>0.122</v>
      </c>
      <c r="O9" s="94">
        <v>0.12</v>
      </c>
      <c r="P9" s="94">
        <v>0.122</v>
      </c>
      <c r="Q9" s="94">
        <v>0.12</v>
      </c>
      <c r="R9" s="94">
        <v>0.12</v>
      </c>
      <c r="S9" s="94">
        <v>0.09</v>
      </c>
      <c r="T9" s="94">
        <v>0.15</v>
      </c>
      <c r="U9" s="94">
        <v>0.1</v>
      </c>
      <c r="V9" s="94">
        <v>0.16600000000000001</v>
      </c>
      <c r="W9" s="94">
        <v>0.123</v>
      </c>
      <c r="X9" s="94">
        <v>0.123</v>
      </c>
      <c r="Y9" s="94">
        <v>0.15</v>
      </c>
      <c r="Z9" s="94">
        <v>0.1</v>
      </c>
      <c r="AA9" s="94">
        <v>0.11</v>
      </c>
      <c r="AB9" s="94">
        <v>0.11</v>
      </c>
      <c r="AC9" s="94">
        <v>0.1</v>
      </c>
      <c r="AD9" s="94">
        <v>0.1</v>
      </c>
      <c r="AE9" s="94">
        <v>0.09</v>
      </c>
      <c r="AF9" s="41"/>
    </row>
    <row r="10" spans="1:32" ht="51" x14ac:dyDescent="0.2">
      <c r="A10" s="11">
        <v>197</v>
      </c>
      <c r="B10" s="11">
        <v>4</v>
      </c>
      <c r="C10" s="11">
        <v>4</v>
      </c>
      <c r="D10" s="28" t="s">
        <v>55</v>
      </c>
      <c r="E10" s="24" t="s">
        <v>56</v>
      </c>
      <c r="F10" s="23" t="s">
        <v>54</v>
      </c>
      <c r="G10" s="23">
        <v>0.2</v>
      </c>
      <c r="H10" s="36">
        <v>0.19</v>
      </c>
      <c r="I10" s="36">
        <v>0.19500000000000001</v>
      </c>
      <c r="J10" s="36">
        <v>0.19900000000000001</v>
      </c>
      <c r="K10" s="36">
        <v>0.21</v>
      </c>
      <c r="L10" s="36">
        <v>0.21</v>
      </c>
      <c r="M10" s="36">
        <v>0.2</v>
      </c>
      <c r="N10" s="36">
        <v>0.22</v>
      </c>
      <c r="O10" s="36">
        <v>0.23</v>
      </c>
      <c r="P10" s="36">
        <v>0.28000000000000003</v>
      </c>
      <c r="Q10" s="36">
        <v>0.28999999999999998</v>
      </c>
      <c r="R10" s="36">
        <v>0.22800000000000001</v>
      </c>
      <c r="S10" s="36">
        <v>0.22</v>
      </c>
      <c r="T10" s="36">
        <v>0.28000000000000003</v>
      </c>
      <c r="U10" s="36">
        <v>0.22800000000000001</v>
      </c>
      <c r="V10" s="36">
        <v>0.28999999999999998</v>
      </c>
      <c r="W10" s="36">
        <v>0.22</v>
      </c>
      <c r="X10" s="36">
        <v>0.28100000000000003</v>
      </c>
      <c r="Y10" s="36">
        <v>0.25</v>
      </c>
      <c r="Z10" s="36">
        <v>0.2</v>
      </c>
      <c r="AA10" s="36">
        <v>0.2</v>
      </c>
      <c r="AB10" s="36">
        <v>0.19800000000000001</v>
      </c>
      <c r="AC10" s="36">
        <v>0.19800000000000001</v>
      </c>
      <c r="AD10" s="36">
        <v>0.2</v>
      </c>
      <c r="AE10" s="36">
        <v>0.17</v>
      </c>
      <c r="AF10" s="41"/>
    </row>
    <row r="11" spans="1:32" ht="38.25" x14ac:dyDescent="0.2">
      <c r="A11" s="11">
        <v>198</v>
      </c>
      <c r="B11" s="11">
        <v>4</v>
      </c>
      <c r="C11" s="11">
        <v>4</v>
      </c>
      <c r="D11" s="28" t="s">
        <v>57</v>
      </c>
      <c r="E11" s="24" t="s">
        <v>71</v>
      </c>
      <c r="F11" s="23" t="s">
        <v>54</v>
      </c>
      <c r="G11" s="23">
        <v>0.2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41"/>
    </row>
    <row r="12" spans="1:32" ht="63.75" x14ac:dyDescent="0.2">
      <c r="A12" s="11">
        <v>199</v>
      </c>
      <c r="B12" s="11">
        <v>4</v>
      </c>
      <c r="C12" s="11">
        <v>4</v>
      </c>
      <c r="D12" s="28" t="s">
        <v>141</v>
      </c>
      <c r="E12" s="24" t="s">
        <v>58</v>
      </c>
      <c r="F12" s="23" t="s">
        <v>54</v>
      </c>
      <c r="G12" s="23">
        <v>0.15</v>
      </c>
      <c r="H12" s="36">
        <v>0.15</v>
      </c>
      <c r="I12" s="36">
        <v>0.16500000000000001</v>
      </c>
      <c r="J12" s="36">
        <v>0.17499999999999999</v>
      </c>
      <c r="K12" s="36">
        <v>0.185</v>
      </c>
      <c r="L12" s="36">
        <v>0.17199999999999999</v>
      </c>
      <c r="M12" s="36">
        <v>0.19600000000000001</v>
      </c>
      <c r="N12" s="36">
        <v>0.17399999999999999</v>
      </c>
      <c r="O12" s="36">
        <v>0.26</v>
      </c>
      <c r="P12" s="36">
        <v>0.25700000000000001</v>
      </c>
      <c r="Q12" s="36">
        <v>0.21099999999999999</v>
      </c>
      <c r="R12" s="36">
        <v>0.20699999999999999</v>
      </c>
      <c r="S12" s="36">
        <v>0.3</v>
      </c>
      <c r="T12" s="36">
        <v>0.28000000000000003</v>
      </c>
      <c r="U12" s="36">
        <v>0.26</v>
      </c>
      <c r="V12" s="36">
        <v>0.22</v>
      </c>
      <c r="W12" s="36">
        <v>0.23</v>
      </c>
      <c r="X12" s="36">
        <v>0.19600000000000001</v>
      </c>
      <c r="Y12" s="36">
        <v>0.186</v>
      </c>
      <c r="Z12" s="36">
        <v>0.32</v>
      </c>
      <c r="AA12" s="36">
        <v>0.2</v>
      </c>
      <c r="AB12" s="36">
        <v>0.26</v>
      </c>
      <c r="AC12" s="36">
        <f>0.534/2</f>
        <v>0.26700000000000002</v>
      </c>
      <c r="AD12" s="36">
        <v>0.21099999999999999</v>
      </c>
      <c r="AE12" s="36">
        <v>0.28000000000000003</v>
      </c>
      <c r="AF12" s="41"/>
    </row>
    <row r="13" spans="1:32" ht="64.5" customHeight="1" x14ac:dyDescent="0.2">
      <c r="A13" s="11">
        <v>200</v>
      </c>
      <c r="B13" s="11">
        <v>4</v>
      </c>
      <c r="C13" s="11">
        <v>4</v>
      </c>
      <c r="D13" s="28" t="s">
        <v>142</v>
      </c>
      <c r="E13" s="24" t="s">
        <v>59</v>
      </c>
      <c r="F13" s="23" t="s">
        <v>54</v>
      </c>
      <c r="G13" s="23">
        <v>0.15</v>
      </c>
      <c r="H13" s="35">
        <v>0.08</v>
      </c>
      <c r="I13" s="35">
        <v>8.5000000000000006E-2</v>
      </c>
      <c r="J13" s="35">
        <v>7.1999999999999995E-2</v>
      </c>
      <c r="K13" s="35">
        <v>8.8999999999999996E-2</v>
      </c>
      <c r="L13" s="35">
        <v>9.5000000000000001E-2</v>
      </c>
      <c r="M13" s="35">
        <v>9.6000000000000002E-2</v>
      </c>
      <c r="N13" s="35">
        <v>0.123</v>
      </c>
      <c r="O13" s="35">
        <v>0.1</v>
      </c>
      <c r="P13" s="35">
        <v>0.15</v>
      </c>
      <c r="Q13" s="35">
        <v>9.8000000000000004E-2</v>
      </c>
      <c r="R13" s="35">
        <v>9.9000000000000005E-2</v>
      </c>
      <c r="S13" s="35">
        <v>0.15</v>
      </c>
      <c r="T13" s="35">
        <v>0.13</v>
      </c>
      <c r="U13" s="35">
        <v>0.15</v>
      </c>
      <c r="V13" s="35">
        <v>0.14000000000000001</v>
      </c>
      <c r="W13" s="35">
        <v>0.14000000000000001</v>
      </c>
      <c r="X13" s="35">
        <v>0.1</v>
      </c>
      <c r="Y13" s="35">
        <v>0.09</v>
      </c>
      <c r="Z13" s="35">
        <v>0.112</v>
      </c>
      <c r="AA13" s="35">
        <v>9.8000000000000004E-2</v>
      </c>
      <c r="AB13" s="35">
        <v>0.09</v>
      </c>
      <c r="AC13" s="35">
        <v>0.1</v>
      </c>
      <c r="AD13" s="35">
        <v>8.8999999999999996E-2</v>
      </c>
      <c r="AE13" s="35">
        <v>0.08</v>
      </c>
      <c r="AF13" s="41"/>
    </row>
    <row r="14" spans="1:32" ht="38.25" x14ac:dyDescent="0.2">
      <c r="A14" s="11">
        <v>201</v>
      </c>
      <c r="B14" s="11">
        <v>4</v>
      </c>
      <c r="C14" s="11">
        <v>5</v>
      </c>
      <c r="D14" s="28" t="s">
        <v>70</v>
      </c>
      <c r="E14" s="24" t="s">
        <v>78</v>
      </c>
      <c r="F14" s="23" t="s">
        <v>54</v>
      </c>
      <c r="G14" s="23">
        <v>0.1</v>
      </c>
      <c r="H14" s="93">
        <v>0.09</v>
      </c>
      <c r="I14" s="94">
        <v>9.1999999999999998E-2</v>
      </c>
      <c r="J14" s="94">
        <v>0.123</v>
      </c>
      <c r="K14" s="94">
        <v>0.1</v>
      </c>
      <c r="L14" s="94">
        <v>0.125</v>
      </c>
      <c r="M14" s="94">
        <v>0.09</v>
      </c>
      <c r="N14" s="94">
        <v>0.1</v>
      </c>
      <c r="O14" s="94">
        <v>0.12</v>
      </c>
      <c r="P14" s="94">
        <v>0.122</v>
      </c>
      <c r="Q14" s="94">
        <v>9.8000000000000004E-2</v>
      </c>
      <c r="R14" s="94">
        <v>9.9000000000000005E-2</v>
      </c>
      <c r="S14" s="94">
        <v>0.09</v>
      </c>
      <c r="T14" s="94">
        <v>0.1</v>
      </c>
      <c r="U14" s="94">
        <v>0.1</v>
      </c>
      <c r="V14" s="94">
        <v>0.15</v>
      </c>
      <c r="W14" s="94">
        <v>0.122</v>
      </c>
      <c r="X14" s="94">
        <v>0.123</v>
      </c>
      <c r="Y14" s="94">
        <v>0.125</v>
      </c>
      <c r="Z14" s="94">
        <v>0.1</v>
      </c>
      <c r="AA14" s="94">
        <v>0.11</v>
      </c>
      <c r="AB14" s="94">
        <v>0.11</v>
      </c>
      <c r="AC14" s="94">
        <v>0.1</v>
      </c>
      <c r="AD14" s="94">
        <v>0.1</v>
      </c>
      <c r="AE14" s="94">
        <v>0.09</v>
      </c>
      <c r="AF14" s="41"/>
    </row>
    <row r="15" spans="1:32" ht="63.75" x14ac:dyDescent="0.2">
      <c r="A15" s="11">
        <v>202</v>
      </c>
      <c r="B15" s="11">
        <v>4</v>
      </c>
      <c r="C15" s="11">
        <v>5</v>
      </c>
      <c r="D15" s="28" t="s">
        <v>72</v>
      </c>
      <c r="E15" s="24" t="s">
        <v>73</v>
      </c>
      <c r="F15" s="23" t="s">
        <v>54</v>
      </c>
      <c r="G15" s="23">
        <v>0.01</v>
      </c>
      <c r="H15" s="35">
        <v>0.01</v>
      </c>
      <c r="I15" s="35">
        <v>0.01</v>
      </c>
      <c r="J15" s="35">
        <v>0.01</v>
      </c>
      <c r="K15" s="35">
        <v>0.01</v>
      </c>
      <c r="L15" s="35">
        <v>0.01</v>
      </c>
      <c r="M15" s="35">
        <v>0.01</v>
      </c>
      <c r="N15" s="35">
        <v>0.01</v>
      </c>
      <c r="O15" s="35">
        <v>0.01</v>
      </c>
      <c r="P15" s="35">
        <v>0.01</v>
      </c>
      <c r="Q15" s="35">
        <v>0.01</v>
      </c>
      <c r="R15" s="35">
        <v>0.01</v>
      </c>
      <c r="S15" s="35">
        <v>0.01</v>
      </c>
      <c r="T15" s="35">
        <v>0.01</v>
      </c>
      <c r="U15" s="35">
        <v>0.01</v>
      </c>
      <c r="V15" s="35">
        <v>0.01</v>
      </c>
      <c r="W15" s="35">
        <v>0.01</v>
      </c>
      <c r="X15" s="35">
        <v>0.01</v>
      </c>
      <c r="Y15" s="35">
        <v>0.01</v>
      </c>
      <c r="Z15" s="35">
        <v>0.01</v>
      </c>
      <c r="AA15" s="35">
        <v>0.01</v>
      </c>
      <c r="AB15" s="35">
        <v>0.01</v>
      </c>
      <c r="AC15" s="35">
        <v>0.01</v>
      </c>
      <c r="AD15" s="35">
        <v>0.01</v>
      </c>
      <c r="AE15" s="35">
        <v>0.01</v>
      </c>
      <c r="AF15" s="41"/>
    </row>
    <row r="16" spans="1:32" ht="89.25" x14ac:dyDescent="0.2">
      <c r="A16" s="11">
        <v>203</v>
      </c>
      <c r="B16" s="11">
        <v>4</v>
      </c>
      <c r="C16" s="11">
        <v>5</v>
      </c>
      <c r="D16" s="28" t="s">
        <v>74</v>
      </c>
      <c r="E16" s="24" t="s">
        <v>75</v>
      </c>
      <c r="F16" s="23" t="s">
        <v>54</v>
      </c>
      <c r="G16" s="23">
        <v>0.19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41"/>
    </row>
    <row r="17" spans="1:32" ht="25.5" x14ac:dyDescent="0.2">
      <c r="A17" s="11">
        <v>204</v>
      </c>
      <c r="B17" s="11">
        <v>4</v>
      </c>
      <c r="C17" s="11">
        <v>5</v>
      </c>
      <c r="D17" s="28" t="s">
        <v>60</v>
      </c>
      <c r="E17" s="24" t="s">
        <v>61</v>
      </c>
      <c r="F17" s="23" t="s">
        <v>54</v>
      </c>
      <c r="G17" s="23">
        <v>0.15</v>
      </c>
      <c r="H17" s="36">
        <v>4.4999999999999998E-2</v>
      </c>
      <c r="I17" s="36">
        <v>4.4999999999999998E-2</v>
      </c>
      <c r="J17" s="36">
        <v>4.2000000000000003E-2</v>
      </c>
      <c r="K17" s="36">
        <v>5.6000000000000001E-2</v>
      </c>
      <c r="L17" s="36">
        <v>0.05</v>
      </c>
      <c r="M17" s="36">
        <v>6.2E-2</v>
      </c>
      <c r="N17" s="36">
        <v>4.4999999999999998E-2</v>
      </c>
      <c r="O17" s="36">
        <v>5.3999999999999999E-2</v>
      </c>
      <c r="P17" s="36">
        <v>6.2E-2</v>
      </c>
      <c r="Q17" s="36">
        <v>5.7000000000000002E-2</v>
      </c>
      <c r="R17" s="36">
        <v>4.8000000000000001E-2</v>
      </c>
      <c r="S17" s="36">
        <v>5.8000000000000003E-2</v>
      </c>
      <c r="T17" s="36">
        <v>6.5000000000000002E-2</v>
      </c>
      <c r="U17" s="36">
        <v>6.3E-2</v>
      </c>
      <c r="V17" s="36">
        <v>5.3999999999999999E-2</v>
      </c>
      <c r="W17" s="36">
        <v>6.5000000000000002E-2</v>
      </c>
      <c r="X17" s="36">
        <v>6.3E-2</v>
      </c>
      <c r="Y17" s="36">
        <v>6.2E-2</v>
      </c>
      <c r="Z17" s="36">
        <v>0.06</v>
      </c>
      <c r="AA17" s="36">
        <v>5.8999999999999997E-2</v>
      </c>
      <c r="AB17" s="36">
        <v>4.8000000000000001E-2</v>
      </c>
      <c r="AC17" s="36">
        <v>4.1000000000000002E-2</v>
      </c>
      <c r="AD17" s="36">
        <v>5.8000000000000003E-2</v>
      </c>
      <c r="AE17" s="36">
        <v>4.8000000000000001E-2</v>
      </c>
      <c r="AF17" s="41"/>
    </row>
    <row r="18" spans="1:32" ht="38.25" x14ac:dyDescent="0.2">
      <c r="A18" s="11">
        <v>205</v>
      </c>
      <c r="B18" s="11">
        <v>4</v>
      </c>
      <c r="C18" s="11">
        <v>5</v>
      </c>
      <c r="D18" s="28" t="s">
        <v>76</v>
      </c>
      <c r="E18" s="24" t="s">
        <v>64</v>
      </c>
      <c r="F18" s="23" t="s">
        <v>54</v>
      </c>
      <c r="G18" s="23">
        <v>0.05</v>
      </c>
      <c r="H18" s="35">
        <f>1.354/6</f>
        <v>0.22566666666666668</v>
      </c>
      <c r="I18" s="35">
        <v>0.22500000000000001</v>
      </c>
      <c r="J18" s="35">
        <f>1.361/6</f>
        <v>0.22683333333333333</v>
      </c>
      <c r="K18" s="35">
        <v>0.22800000000000001</v>
      </c>
      <c r="L18" s="35">
        <f>1.336/6</f>
        <v>0.22266666666666668</v>
      </c>
      <c r="M18" s="35">
        <v>0.22500000000000001</v>
      </c>
      <c r="N18" s="35">
        <f>1.329/6</f>
        <v>0.2215</v>
      </c>
      <c r="O18" s="35">
        <v>0.2</v>
      </c>
      <c r="P18" s="35">
        <v>0.19800000000000001</v>
      </c>
      <c r="Q18" s="35">
        <f>1.327/6</f>
        <v>0.22116666666666665</v>
      </c>
      <c r="R18" s="35">
        <v>0.29299999999999998</v>
      </c>
      <c r="S18" s="35">
        <f>1.338/6</f>
        <v>0.223</v>
      </c>
      <c r="T18" s="35">
        <v>0.221</v>
      </c>
      <c r="U18" s="35">
        <v>0.22</v>
      </c>
      <c r="V18" s="35">
        <v>0.2</v>
      </c>
      <c r="W18" s="35">
        <f>1.34/6</f>
        <v>0.22333333333333336</v>
      </c>
      <c r="X18" s="35">
        <v>0.22500000000000001</v>
      </c>
      <c r="Y18" s="35">
        <v>0.22500000000000001</v>
      </c>
      <c r="Z18" s="35">
        <f>1.333/6</f>
        <v>0.22216666666666665</v>
      </c>
      <c r="AA18" s="35">
        <v>0.2</v>
      </c>
      <c r="AB18" s="35">
        <f>1.365/6</f>
        <v>0.22750000000000001</v>
      </c>
      <c r="AC18" s="35">
        <v>0.223</v>
      </c>
      <c r="AD18" s="35">
        <v>0.22800000000000001</v>
      </c>
      <c r="AE18" s="35">
        <v>0.22600000000000001</v>
      </c>
      <c r="AF18" s="41"/>
    </row>
    <row r="19" spans="1:32" ht="38.25" x14ac:dyDescent="0.2">
      <c r="A19" s="11">
        <v>206</v>
      </c>
      <c r="B19" s="11">
        <v>4</v>
      </c>
      <c r="C19" s="11">
        <v>7</v>
      </c>
      <c r="D19" s="28" t="s">
        <v>62</v>
      </c>
      <c r="E19" s="24" t="s">
        <v>63</v>
      </c>
      <c r="F19" s="23" t="s">
        <v>67</v>
      </c>
      <c r="G19" s="23">
        <v>0.1</v>
      </c>
      <c r="H19" s="37">
        <v>8.8999999999999996E-2</v>
      </c>
      <c r="I19" s="37">
        <v>0.09</v>
      </c>
      <c r="J19" s="37">
        <v>0.1</v>
      </c>
      <c r="K19" s="37">
        <f t="shared" ref="K19:AD19" si="0">K14</f>
        <v>0.1</v>
      </c>
      <c r="L19" s="37">
        <v>0.12</v>
      </c>
      <c r="M19" s="37">
        <f t="shared" si="0"/>
        <v>0.09</v>
      </c>
      <c r="N19" s="37">
        <f t="shared" si="0"/>
        <v>0.1</v>
      </c>
      <c r="O19" s="37">
        <f t="shared" si="0"/>
        <v>0.12</v>
      </c>
      <c r="P19" s="37">
        <v>0.123</v>
      </c>
      <c r="Q19" s="37">
        <v>0.1</v>
      </c>
      <c r="R19" s="37">
        <f t="shared" si="0"/>
        <v>9.9000000000000005E-2</v>
      </c>
      <c r="S19" s="37">
        <v>8.8999999999999996E-2</v>
      </c>
      <c r="T19" s="37">
        <v>0.121</v>
      </c>
      <c r="U19" s="37">
        <v>0.123</v>
      </c>
      <c r="V19" s="37">
        <v>0.14499999999999999</v>
      </c>
      <c r="W19" s="37">
        <f t="shared" si="0"/>
        <v>0.122</v>
      </c>
      <c r="X19" s="37">
        <v>0.125</v>
      </c>
      <c r="Y19" s="37">
        <f t="shared" si="0"/>
        <v>0.125</v>
      </c>
      <c r="Z19" s="37">
        <v>0.123</v>
      </c>
      <c r="AA19" s="37">
        <v>0.122</v>
      </c>
      <c r="AB19" s="37">
        <f t="shared" si="0"/>
        <v>0.11</v>
      </c>
      <c r="AC19" s="37">
        <v>9.9000000000000005E-2</v>
      </c>
      <c r="AD19" s="37">
        <f t="shared" si="0"/>
        <v>0.1</v>
      </c>
      <c r="AE19" s="37">
        <v>0.123</v>
      </c>
      <c r="AF19" s="41"/>
    </row>
    <row r="20" spans="1:32" ht="51" x14ac:dyDescent="0.2">
      <c r="A20" s="11">
        <v>207</v>
      </c>
      <c r="B20" s="11">
        <v>4</v>
      </c>
      <c r="C20" s="11">
        <v>10</v>
      </c>
      <c r="D20" s="28" t="s">
        <v>143</v>
      </c>
      <c r="E20" s="24" t="s">
        <v>66</v>
      </c>
      <c r="F20" s="23" t="s">
        <v>67</v>
      </c>
      <c r="G20" s="23">
        <v>0.05</v>
      </c>
      <c r="H20" s="37">
        <v>0.05</v>
      </c>
      <c r="I20" s="37">
        <v>5.5E-2</v>
      </c>
      <c r="J20" s="37">
        <v>0.06</v>
      </c>
      <c r="K20" s="37">
        <v>5.8000000000000003E-2</v>
      </c>
      <c r="L20" s="37">
        <v>0.06</v>
      </c>
      <c r="M20" s="37">
        <v>6.2E-2</v>
      </c>
      <c r="N20" s="37">
        <v>5.8999999999999997E-2</v>
      </c>
      <c r="O20" s="37">
        <v>0.06</v>
      </c>
      <c r="P20" s="37">
        <v>5.8000000000000003E-2</v>
      </c>
      <c r="Q20" s="37">
        <v>0.06</v>
      </c>
      <c r="R20" s="37">
        <v>0.06</v>
      </c>
      <c r="S20" s="37">
        <v>6.0999999999999999E-2</v>
      </c>
      <c r="T20" s="37">
        <v>5.8999999999999997E-2</v>
      </c>
      <c r="U20" s="37">
        <v>5.8000000000000003E-2</v>
      </c>
      <c r="V20" s="37">
        <v>0.06</v>
      </c>
      <c r="W20" s="37">
        <v>6.3E-2</v>
      </c>
      <c r="X20" s="37">
        <v>0.06</v>
      </c>
      <c r="Y20" s="37">
        <v>5.8000000000000003E-2</v>
      </c>
      <c r="Z20" s="37">
        <v>5.8000000000000003E-2</v>
      </c>
      <c r="AA20" s="37">
        <v>6.2E-2</v>
      </c>
      <c r="AB20" s="37">
        <v>5.8000000000000003E-2</v>
      </c>
      <c r="AC20" s="37">
        <v>0.06</v>
      </c>
      <c r="AD20" s="37">
        <v>5.8000000000000003E-2</v>
      </c>
      <c r="AE20" s="37">
        <v>5.8000000000000003E-2</v>
      </c>
      <c r="AF20" s="41"/>
    </row>
    <row r="21" spans="1:32" ht="38.25" x14ac:dyDescent="0.2">
      <c r="A21" s="11">
        <v>208</v>
      </c>
      <c r="B21" s="11">
        <v>4</v>
      </c>
      <c r="C21" s="11">
        <v>10</v>
      </c>
      <c r="D21" s="28" t="s">
        <v>144</v>
      </c>
      <c r="E21" s="24" t="s">
        <v>69</v>
      </c>
      <c r="F21" s="23" t="s">
        <v>67</v>
      </c>
      <c r="G21" s="23">
        <v>0.05</v>
      </c>
      <c r="H21" s="37">
        <v>0.123</v>
      </c>
      <c r="I21" s="37">
        <v>0.125</v>
      </c>
      <c r="J21" s="37">
        <v>0.12</v>
      </c>
      <c r="K21" s="37">
        <v>0.1</v>
      </c>
      <c r="L21" s="37">
        <v>0.125</v>
      </c>
      <c r="M21" s="37">
        <v>0.123</v>
      </c>
      <c r="N21" s="37">
        <v>0.09</v>
      </c>
      <c r="O21" s="37">
        <v>9.8000000000000004E-2</v>
      </c>
      <c r="P21" s="37">
        <v>1.4999999999999999E-2</v>
      </c>
      <c r="Q21" s="37">
        <v>6.4000000000000001E-2</v>
      </c>
      <c r="R21" s="37">
        <v>6.0999999999999999E-2</v>
      </c>
      <c r="S21" s="37">
        <v>0.06</v>
      </c>
      <c r="T21" s="37">
        <v>5.0999999999999997E-2</v>
      </c>
      <c r="U21" s="37">
        <v>5.1999999999999998E-2</v>
      </c>
      <c r="V21" s="37">
        <v>2.1000000000000001E-2</v>
      </c>
      <c r="W21" s="37">
        <v>4.8000000000000001E-2</v>
      </c>
      <c r="X21" s="37">
        <v>3.2000000000000001E-2</v>
      </c>
      <c r="Y21" s="37">
        <v>5.0999999999999997E-2</v>
      </c>
      <c r="Z21" s="37">
        <v>0.01</v>
      </c>
      <c r="AA21" s="37">
        <v>0.09</v>
      </c>
      <c r="AB21" s="37">
        <v>1.2E-2</v>
      </c>
      <c r="AC21" s="37">
        <v>1.4999999999999999E-2</v>
      </c>
      <c r="AD21" s="37">
        <v>1.2E-2</v>
      </c>
      <c r="AE21" s="37">
        <v>3.2000000000000001E-2</v>
      </c>
      <c r="AF21" s="41"/>
    </row>
    <row r="22" spans="1:32" s="12" customFormat="1" ht="40.5" customHeight="1" x14ac:dyDescent="0.2">
      <c r="A22" s="116" t="s">
        <v>77</v>
      </c>
      <c r="B22" s="117"/>
      <c r="C22" s="117"/>
      <c r="D22" s="117"/>
      <c r="E22" s="117"/>
      <c r="F22" s="117"/>
      <c r="G22" s="118"/>
      <c r="H22" s="40">
        <f>H24+H25</f>
        <v>1.2326666666666668</v>
      </c>
      <c r="I22" s="38">
        <f t="shared" ref="I22:AE22" si="1">I24+I25</f>
        <v>1.262</v>
      </c>
      <c r="J22" s="38">
        <f t="shared" si="1"/>
        <v>1.2978333333333334</v>
      </c>
      <c r="K22" s="38">
        <f t="shared" si="1"/>
        <v>1.3240000000000001</v>
      </c>
      <c r="L22" s="38">
        <f t="shared" si="1"/>
        <v>1.3896666666666666</v>
      </c>
      <c r="M22" s="38">
        <f t="shared" si="1"/>
        <v>1.3720000000000003</v>
      </c>
      <c r="N22" s="38">
        <f t="shared" si="1"/>
        <v>1.3544999999999998</v>
      </c>
      <c r="O22" s="38">
        <f t="shared" si="1"/>
        <v>1.472</v>
      </c>
      <c r="P22" s="38">
        <f t="shared" si="1"/>
        <v>1.5469999999999999</v>
      </c>
      <c r="Q22" s="38">
        <f t="shared" si="1"/>
        <v>1.4791666666666667</v>
      </c>
      <c r="R22" s="38">
        <f t="shared" si="1"/>
        <v>1.423</v>
      </c>
      <c r="S22" s="38">
        <f t="shared" si="1"/>
        <v>1.5010000000000001</v>
      </c>
      <c r="T22" s="38">
        <f t="shared" si="1"/>
        <v>1.577</v>
      </c>
      <c r="U22" s="38">
        <f t="shared" si="1"/>
        <v>1.5139999999999998</v>
      </c>
      <c r="V22" s="38">
        <f t="shared" si="1"/>
        <v>1.5960000000000001</v>
      </c>
      <c r="W22" s="38">
        <f t="shared" si="1"/>
        <v>1.5263333333333331</v>
      </c>
      <c r="X22" s="38">
        <f t="shared" si="1"/>
        <v>1.4880000000000002</v>
      </c>
      <c r="Y22" s="38">
        <f t="shared" si="1"/>
        <v>1.4319999999999999</v>
      </c>
      <c r="Z22" s="38">
        <f t="shared" si="1"/>
        <v>1.4151666666666667</v>
      </c>
      <c r="AA22" s="38">
        <f t="shared" si="1"/>
        <v>1.391</v>
      </c>
      <c r="AB22" s="38">
        <f t="shared" si="1"/>
        <v>1.3534999999999999</v>
      </c>
      <c r="AC22" s="38">
        <f t="shared" si="1"/>
        <v>1.363</v>
      </c>
      <c r="AD22" s="38">
        <f t="shared" si="1"/>
        <v>1.286</v>
      </c>
      <c r="AE22" s="38">
        <f t="shared" si="1"/>
        <v>1.3070000000000002</v>
      </c>
      <c r="AF22" s="42"/>
    </row>
    <row r="23" spans="1:32" ht="27.75" hidden="1" customHeight="1" x14ac:dyDescent="0.2">
      <c r="A23" s="119" t="s">
        <v>38</v>
      </c>
      <c r="B23" s="120"/>
      <c r="C23" s="120"/>
      <c r="D23" s="120"/>
      <c r="E23" s="120"/>
      <c r="F23" s="120"/>
      <c r="G23" s="12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4"/>
    </row>
    <row r="24" spans="1:32" ht="27.75" customHeight="1" x14ac:dyDescent="0.2">
      <c r="A24" s="119" t="s">
        <v>37</v>
      </c>
      <c r="B24" s="120"/>
      <c r="C24" s="120"/>
      <c r="D24" s="120"/>
      <c r="E24" s="120"/>
      <c r="F24" s="120"/>
      <c r="G24" s="121"/>
      <c r="H24" s="39">
        <f>SUM(H8:H18)</f>
        <v>0.97066666666666668</v>
      </c>
      <c r="I24" s="39">
        <f>SUM(I8:I18)</f>
        <v>0.99199999999999999</v>
      </c>
      <c r="J24" s="39">
        <f t="shared" ref="J24:AE24" si="2">SUM(J8:J18)</f>
        <v>1.0178333333333334</v>
      </c>
      <c r="K24" s="39">
        <f t="shared" si="2"/>
        <v>1.0660000000000001</v>
      </c>
      <c r="L24" s="39">
        <f t="shared" si="2"/>
        <v>1.0846666666666667</v>
      </c>
      <c r="M24" s="39">
        <f t="shared" si="2"/>
        <v>1.0970000000000002</v>
      </c>
      <c r="N24" s="39">
        <f t="shared" si="2"/>
        <v>1.1054999999999999</v>
      </c>
      <c r="O24" s="39">
        <f t="shared" si="2"/>
        <v>1.194</v>
      </c>
      <c r="P24" s="39">
        <f t="shared" si="2"/>
        <v>1.351</v>
      </c>
      <c r="Q24" s="39">
        <f t="shared" si="2"/>
        <v>1.2551666666666668</v>
      </c>
      <c r="R24" s="39">
        <f t="shared" si="2"/>
        <v>1.2030000000000001</v>
      </c>
      <c r="S24" s="39">
        <f t="shared" si="2"/>
        <v>1.2910000000000001</v>
      </c>
      <c r="T24" s="39">
        <f t="shared" si="2"/>
        <v>1.3460000000000001</v>
      </c>
      <c r="U24" s="39">
        <f t="shared" si="2"/>
        <v>1.2809999999999999</v>
      </c>
      <c r="V24" s="39">
        <f t="shared" si="2"/>
        <v>1.37</v>
      </c>
      <c r="W24" s="39">
        <f t="shared" si="2"/>
        <v>1.2933333333333332</v>
      </c>
      <c r="X24" s="39">
        <f t="shared" si="2"/>
        <v>1.2710000000000001</v>
      </c>
      <c r="Y24" s="39">
        <f t="shared" si="2"/>
        <v>1.198</v>
      </c>
      <c r="Z24" s="39">
        <f>SUM(Z8:Z18)</f>
        <v>1.2241666666666666</v>
      </c>
      <c r="AA24" s="39">
        <f t="shared" si="2"/>
        <v>1.117</v>
      </c>
      <c r="AB24" s="39">
        <f t="shared" si="2"/>
        <v>1.1735</v>
      </c>
      <c r="AC24" s="39">
        <f t="shared" si="2"/>
        <v>1.1890000000000001</v>
      </c>
      <c r="AD24" s="39">
        <f t="shared" si="2"/>
        <v>1.1160000000000001</v>
      </c>
      <c r="AE24" s="39">
        <f t="shared" si="2"/>
        <v>1.0940000000000001</v>
      </c>
      <c r="AF24" s="14"/>
    </row>
    <row r="25" spans="1:32" ht="27.75" customHeight="1" x14ac:dyDescent="0.2">
      <c r="A25" s="119" t="s">
        <v>43</v>
      </c>
      <c r="B25" s="120"/>
      <c r="C25" s="120"/>
      <c r="D25" s="120"/>
      <c r="E25" s="120"/>
      <c r="F25" s="120"/>
      <c r="G25" s="121"/>
      <c r="H25" s="39">
        <f>H19+H20+H21</f>
        <v>0.26200000000000001</v>
      </c>
      <c r="I25" s="39">
        <f t="shared" ref="I25:AE25" si="3">I19+I20+I21</f>
        <v>0.27</v>
      </c>
      <c r="J25" s="39">
        <f t="shared" si="3"/>
        <v>0.28000000000000003</v>
      </c>
      <c r="K25" s="39">
        <f t="shared" si="3"/>
        <v>0.25800000000000001</v>
      </c>
      <c r="L25" s="39">
        <f t="shared" si="3"/>
        <v>0.30499999999999999</v>
      </c>
      <c r="M25" s="39">
        <f t="shared" si="3"/>
        <v>0.27500000000000002</v>
      </c>
      <c r="N25" s="39">
        <f t="shared" si="3"/>
        <v>0.249</v>
      </c>
      <c r="O25" s="39">
        <f t="shared" si="3"/>
        <v>0.27800000000000002</v>
      </c>
      <c r="P25" s="39">
        <f t="shared" si="3"/>
        <v>0.19600000000000001</v>
      </c>
      <c r="Q25" s="39">
        <f t="shared" si="3"/>
        <v>0.224</v>
      </c>
      <c r="R25" s="39">
        <f t="shared" si="3"/>
        <v>0.22</v>
      </c>
      <c r="S25" s="39">
        <f t="shared" si="3"/>
        <v>0.21</v>
      </c>
      <c r="T25" s="39">
        <f t="shared" si="3"/>
        <v>0.23099999999999998</v>
      </c>
      <c r="U25" s="39">
        <f t="shared" si="3"/>
        <v>0.23299999999999998</v>
      </c>
      <c r="V25" s="39">
        <f t="shared" si="3"/>
        <v>0.22599999999999998</v>
      </c>
      <c r="W25" s="39">
        <f t="shared" si="3"/>
        <v>0.23299999999999998</v>
      </c>
      <c r="X25" s="39">
        <f t="shared" si="3"/>
        <v>0.217</v>
      </c>
      <c r="Y25" s="39">
        <f t="shared" si="3"/>
        <v>0.23399999999999999</v>
      </c>
      <c r="Z25" s="39">
        <f t="shared" si="3"/>
        <v>0.191</v>
      </c>
      <c r="AA25" s="39">
        <f t="shared" si="3"/>
        <v>0.27400000000000002</v>
      </c>
      <c r="AB25" s="39">
        <f t="shared" si="3"/>
        <v>0.18000000000000002</v>
      </c>
      <c r="AC25" s="39">
        <f t="shared" si="3"/>
        <v>0.17399999999999999</v>
      </c>
      <c r="AD25" s="39">
        <f t="shared" si="3"/>
        <v>0.17</v>
      </c>
      <c r="AE25" s="39">
        <f t="shared" si="3"/>
        <v>0.21299999999999999</v>
      </c>
      <c r="AF25" s="14"/>
    </row>
    <row r="27" spans="1:32" x14ac:dyDescent="0.2">
      <c r="AC27" s="8"/>
      <c r="AD27" s="8"/>
      <c r="AE27" s="8"/>
    </row>
    <row r="28" spans="1:32" ht="23.25" x14ac:dyDescent="0.35">
      <c r="A28" s="18" t="s">
        <v>5</v>
      </c>
      <c r="C28" s="19"/>
      <c r="D28" s="16"/>
      <c r="E28" s="16"/>
      <c r="F28" s="30" t="s">
        <v>79</v>
      </c>
      <c r="J28" s="33"/>
      <c r="K28" s="33"/>
      <c r="L28" s="33"/>
      <c r="M28" s="31"/>
      <c r="N28" s="31"/>
      <c r="P28" s="31" t="s">
        <v>80</v>
      </c>
      <c r="AF28" s="17"/>
    </row>
    <row r="29" spans="1:32" ht="23.25" x14ac:dyDescent="0.2">
      <c r="A29" s="20" t="s">
        <v>11</v>
      </c>
      <c r="C29" s="21"/>
      <c r="D29" s="16"/>
      <c r="E29" s="16"/>
      <c r="I29" s="31"/>
      <c r="J29" s="31"/>
      <c r="K29" s="34" t="s">
        <v>40</v>
      </c>
      <c r="M29" s="34"/>
      <c r="N29" s="34"/>
      <c r="O29" s="31"/>
      <c r="P29" s="32"/>
      <c r="AF29" s="17"/>
    </row>
    <row r="30" spans="1:32" x14ac:dyDescent="0.2">
      <c r="A30" s="15"/>
    </row>
    <row r="31" spans="1:32" x14ac:dyDescent="0.2">
      <c r="A31" s="22" t="s">
        <v>3</v>
      </c>
      <c r="B31" s="8"/>
      <c r="C31" s="22"/>
    </row>
    <row r="32" spans="1:32" ht="15.75" customHeight="1" x14ac:dyDescent="0.2">
      <c r="A32" s="132" t="s">
        <v>48</v>
      </c>
      <c r="B32" s="133"/>
      <c r="C32" s="8"/>
      <c r="D32" s="134" t="s">
        <v>50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</row>
    <row r="33" spans="1:32" ht="15.75" customHeight="1" x14ac:dyDescent="0.2">
      <c r="A33" s="132" t="s">
        <v>47</v>
      </c>
      <c r="B33" s="133"/>
      <c r="C33" s="8"/>
      <c r="D33" s="136" t="s">
        <v>12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</row>
    <row r="34" spans="1:32" ht="15.75" customHeight="1" x14ac:dyDescent="0.2">
      <c r="A34" s="132" t="s">
        <v>46</v>
      </c>
      <c r="B34" s="133"/>
      <c r="C34" s="8"/>
      <c r="D34" s="136" t="s">
        <v>13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</row>
    <row r="35" spans="1:32" ht="15.75" customHeight="1" x14ac:dyDescent="0.2">
      <c r="A35" s="132" t="s">
        <v>4</v>
      </c>
      <c r="B35" s="133"/>
      <c r="C35" s="8"/>
      <c r="D35" s="134" t="s">
        <v>41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</row>
    <row r="36" spans="1:32" ht="15.75" customHeight="1" x14ac:dyDescent="0.2">
      <c r="A36" s="132" t="s">
        <v>14</v>
      </c>
      <c r="B36" s="133"/>
      <c r="C36" s="8"/>
      <c r="D36" s="136" t="s">
        <v>15</v>
      </c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</row>
    <row r="37" spans="1:32" ht="15.75" customHeight="1" x14ac:dyDescent="0.2">
      <c r="A37" s="132" t="s">
        <v>39</v>
      </c>
      <c r="B37" s="133"/>
      <c r="C37" s="8"/>
      <c r="D37" s="134" t="s">
        <v>49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</row>
    <row r="38" spans="1:32" ht="15.75" customHeight="1" x14ac:dyDescent="0.2">
      <c r="A38" s="132" t="s">
        <v>53</v>
      </c>
      <c r="B38" s="133"/>
      <c r="C38" s="8"/>
      <c r="D38" s="134" t="s">
        <v>140</v>
      </c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</row>
    <row r="39" spans="1:32" ht="15.75" customHeight="1" x14ac:dyDescent="0.2">
      <c r="A39" s="132" t="s">
        <v>52</v>
      </c>
      <c r="B39" s="133"/>
      <c r="C39" s="8"/>
      <c r="D39" s="134" t="s">
        <v>42</v>
      </c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</row>
    <row r="40" spans="1:32" s="17" customFormat="1" ht="15" x14ac:dyDescent="0.2">
      <c r="A40" s="27"/>
      <c r="B40" s="26"/>
      <c r="D40" s="26"/>
      <c r="E40" s="25"/>
      <c r="F40" s="25"/>
      <c r="G40" s="25"/>
      <c r="H40" s="25"/>
      <c r="I40" s="25"/>
      <c r="J40" s="25"/>
      <c r="K40" s="25"/>
      <c r="L40" s="25"/>
      <c r="AF40" s="8"/>
    </row>
    <row r="41" spans="1:32" s="17" customFormat="1" x14ac:dyDescent="0.2">
      <c r="B41" s="15"/>
      <c r="C41" s="15"/>
      <c r="AF41" s="8"/>
    </row>
    <row r="42" spans="1:32" s="17" customFormat="1" x14ac:dyDescent="0.2">
      <c r="B42" s="15"/>
      <c r="C42" s="15"/>
      <c r="AF42" s="8"/>
    </row>
    <row r="43" spans="1:32" s="17" customFormat="1" x14ac:dyDescent="0.2">
      <c r="B43" s="15"/>
      <c r="C43" s="15"/>
      <c r="AF43" s="8"/>
    </row>
    <row r="47" spans="1:32" s="17" customFormat="1" x14ac:dyDescent="0.2">
      <c r="B47" s="15"/>
      <c r="C47" s="15"/>
      <c r="D47" s="8"/>
      <c r="AF47" s="8"/>
    </row>
    <row r="49" spans="4:5" x14ac:dyDescent="0.2">
      <c r="D49" s="8"/>
      <c r="E49" s="8"/>
    </row>
    <row r="50" spans="4:5" x14ac:dyDescent="0.2">
      <c r="D50" s="8"/>
      <c r="E50" s="8"/>
    </row>
    <row r="51" spans="4:5" x14ac:dyDescent="0.2">
      <c r="D51" s="8"/>
      <c r="E51" s="8"/>
    </row>
    <row r="52" spans="4:5" x14ac:dyDescent="0.2">
      <c r="D52" s="8"/>
      <c r="E52" s="8"/>
    </row>
    <row r="53" spans="4:5" x14ac:dyDescent="0.2">
      <c r="D53" s="8"/>
      <c r="E53" s="8"/>
    </row>
    <row r="54" spans="4:5" x14ac:dyDescent="0.2">
      <c r="D54" s="8"/>
      <c r="E54" s="8"/>
    </row>
  </sheetData>
  <autoFilter ref="A7:AF25"/>
  <mergeCells count="30">
    <mergeCell ref="A32:B32"/>
    <mergeCell ref="D32:AF32"/>
    <mergeCell ref="D34:AF34"/>
    <mergeCell ref="A33:B33"/>
    <mergeCell ref="A34:B34"/>
    <mergeCell ref="D33:AF33"/>
    <mergeCell ref="A39:B39"/>
    <mergeCell ref="D39:AF39"/>
    <mergeCell ref="A37:B37"/>
    <mergeCell ref="D37:AF37"/>
    <mergeCell ref="D35:AF35"/>
    <mergeCell ref="D36:AF36"/>
    <mergeCell ref="A35:B35"/>
    <mergeCell ref="A36:B36"/>
    <mergeCell ref="A38:B38"/>
    <mergeCell ref="D38:AF38"/>
    <mergeCell ref="A3:AF3"/>
    <mergeCell ref="A22:G22"/>
    <mergeCell ref="A23:G23"/>
    <mergeCell ref="A24:G24"/>
    <mergeCell ref="A25:G25"/>
    <mergeCell ref="AF5:AF6"/>
    <mergeCell ref="D5:D6"/>
    <mergeCell ref="E5:E6"/>
    <mergeCell ref="G5:G6"/>
    <mergeCell ref="F5:F6"/>
    <mergeCell ref="B5:B6"/>
    <mergeCell ref="C5:C6"/>
    <mergeCell ref="H5:AE5"/>
    <mergeCell ref="A5:A6"/>
  </mergeCells>
  <phoneticPr fontId="16" type="noConversion"/>
  <printOptions horizontalCentered="1"/>
  <pageMargins left="0.19685039370078741" right="0.19685039370078741" top="0.39370078740157483" bottom="0.19685039370078741" header="0.51181102362204722" footer="0.11811023622047245"/>
  <pageSetup paperSize="9" scale="42" fitToHeight="2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Прил1 (Потребление)</vt:lpstr>
      <vt:lpstr>Прил (ГВО)</vt:lpstr>
      <vt:lpstr>'Прил (ГВО)'!Заголовки_для_печати</vt:lpstr>
      <vt:lpstr>'Прил1 (Потребление)'!Заголовки_для_печати</vt:lpstr>
      <vt:lpstr>'Прил (ГВО)'!Область_печати</vt:lpstr>
      <vt:lpstr>'Прил1 (Потребление)'!Область_печати</vt:lpstr>
    </vt:vector>
  </TitlesOfParts>
  <Company>ОАО "Волжская МРК"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</dc:creator>
  <cp:lastModifiedBy>Тюкаева Наталья Александровна</cp:lastModifiedBy>
  <cp:lastPrinted>2019-12-24T10:43:50Z</cp:lastPrinted>
  <dcterms:created xsi:type="dcterms:W3CDTF">2008-05-15T04:27:20Z</dcterms:created>
  <dcterms:modified xsi:type="dcterms:W3CDTF">2020-01-20T11:39:33Z</dcterms:modified>
</cp:coreProperties>
</file>